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ulac060\Downloads\"/>
    </mc:Choice>
  </mc:AlternateContent>
  <xr:revisionPtr revIDLastSave="0" documentId="8_{F2808A9D-4BFB-47B0-8156-89AE628ACD45}" xr6:coauthVersionLast="47" xr6:coauthVersionMax="47" xr10:uidLastSave="{00000000-0000-0000-0000-000000000000}"/>
  <bookViews>
    <workbookView xWindow="495" yWindow="480" windowWidth="21000" windowHeight="11715" xr2:uid="{00000000-000D-0000-FFFF-FFFF00000000}"/>
  </bookViews>
  <sheets>
    <sheet name="Simple Budget - No Cost Share" sheetId="1" r:id="rId1"/>
    <sheet name="Calculating person months" sheetId="2" r:id="rId2"/>
  </sheets>
  <definedNames>
    <definedName name="_xlnm.Print_Area" localSheetId="0">'Simple Budget - No Cost Share'!$A$1:$O$116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4" i="1" l="1"/>
  <c r="J102" i="1"/>
  <c r="J100" i="1"/>
  <c r="J98" i="1"/>
  <c r="E45" i="1"/>
  <c r="F45" i="1"/>
  <c r="G45" i="1"/>
  <c r="H45" i="1"/>
  <c r="E46" i="1"/>
  <c r="F46" i="1"/>
  <c r="G46" i="1"/>
  <c r="H46" i="1"/>
  <c r="E47" i="1"/>
  <c r="F47" i="1"/>
  <c r="G47" i="1"/>
  <c r="H47" i="1"/>
  <c r="E48" i="1"/>
  <c r="F48" i="1"/>
  <c r="G48" i="1"/>
  <c r="H48" i="1"/>
  <c r="E49" i="1"/>
  <c r="F49" i="1"/>
  <c r="G49" i="1"/>
  <c r="H49" i="1"/>
  <c r="E50" i="1"/>
  <c r="F50" i="1"/>
  <c r="G50" i="1"/>
  <c r="H50" i="1"/>
  <c r="E51" i="1"/>
  <c r="F51" i="1"/>
  <c r="G51" i="1"/>
  <c r="H51" i="1"/>
  <c r="E52" i="1"/>
  <c r="F52" i="1"/>
  <c r="G52" i="1"/>
  <c r="H52" i="1"/>
  <c r="E53" i="1"/>
  <c r="F53" i="1"/>
  <c r="G53" i="1"/>
  <c r="H53" i="1"/>
  <c r="E54" i="1"/>
  <c r="F54" i="1"/>
  <c r="G54" i="1"/>
  <c r="H54" i="1"/>
  <c r="E55" i="1"/>
  <c r="F55" i="1"/>
  <c r="G55" i="1"/>
  <c r="H55" i="1"/>
  <c r="K71" i="1" l="1"/>
  <c r="L71" i="1"/>
  <c r="M71" i="1"/>
  <c r="N71" i="1"/>
  <c r="J71" i="1" l="1"/>
  <c r="K49" i="1" l="1"/>
  <c r="L49" i="1"/>
  <c r="M49" i="1"/>
  <c r="N49" i="1"/>
  <c r="K50" i="1"/>
  <c r="L50" i="1"/>
  <c r="M50" i="1"/>
  <c r="N50" i="1"/>
  <c r="D49" i="1"/>
  <c r="J49" i="1" s="1"/>
  <c r="D50" i="1"/>
  <c r="J50" i="1" s="1"/>
  <c r="B49" i="1"/>
  <c r="B50" i="1"/>
  <c r="B34" i="1"/>
  <c r="B35" i="1"/>
  <c r="N15" i="1"/>
  <c r="N34" i="1" s="1"/>
  <c r="N16" i="1"/>
  <c r="N35" i="1" s="1"/>
  <c r="M15" i="1"/>
  <c r="M34" i="1" s="1"/>
  <c r="M16" i="1"/>
  <c r="M35" i="1" s="1"/>
  <c r="L15" i="1"/>
  <c r="L34" i="1" s="1"/>
  <c r="L16" i="1"/>
  <c r="L35" i="1" s="1"/>
  <c r="K15" i="1"/>
  <c r="K34" i="1" s="1"/>
  <c r="K16" i="1"/>
  <c r="K35" i="1" s="1"/>
  <c r="J15" i="1"/>
  <c r="J34" i="1" s="1"/>
  <c r="J16" i="1"/>
  <c r="J35" i="1" s="1"/>
  <c r="O49" i="1" l="1"/>
  <c r="O50" i="1"/>
  <c r="O35" i="1"/>
  <c r="O34" i="1"/>
  <c r="O16" i="1"/>
  <c r="O15" i="1"/>
  <c r="B100" i="1" l="1"/>
  <c r="B102" i="1"/>
  <c r="B104" i="1"/>
  <c r="B98" i="1"/>
  <c r="J101" i="1"/>
  <c r="M100" i="1" l="1"/>
  <c r="L100" i="1"/>
  <c r="K100" i="1"/>
  <c r="J106" i="1"/>
  <c r="J105" i="1" l="1"/>
  <c r="K104" i="1" s="1"/>
  <c r="K105" i="1" l="1"/>
  <c r="L104" i="1" s="1"/>
  <c r="K87" i="1"/>
  <c r="L87" i="1"/>
  <c r="M87" i="1"/>
  <c r="N87" i="1"/>
  <c r="J87" i="1"/>
  <c r="L80" i="1"/>
  <c r="M80" i="1"/>
  <c r="N80" i="1"/>
  <c r="K80" i="1"/>
  <c r="J80" i="1"/>
  <c r="J95" i="1"/>
  <c r="O77" i="1"/>
  <c r="O78" i="1"/>
  <c r="O79" i="1"/>
  <c r="J88" i="1" l="1"/>
  <c r="M88" i="1"/>
  <c r="L88" i="1"/>
  <c r="N88" i="1"/>
  <c r="K88" i="1"/>
  <c r="N95" i="1"/>
  <c r="M95" i="1"/>
  <c r="L95" i="1"/>
  <c r="K95" i="1"/>
  <c r="D45" i="1"/>
  <c r="N12" i="1"/>
  <c r="N13" i="1"/>
  <c r="N14" i="1"/>
  <c r="N17" i="1"/>
  <c r="N18" i="1"/>
  <c r="N19" i="1"/>
  <c r="M12" i="1"/>
  <c r="M13" i="1"/>
  <c r="M14" i="1"/>
  <c r="M17" i="1"/>
  <c r="M18" i="1"/>
  <c r="M19" i="1"/>
  <c r="L12" i="1"/>
  <c r="L13" i="1"/>
  <c r="L14" i="1"/>
  <c r="L17" i="1"/>
  <c r="L18" i="1"/>
  <c r="L19" i="1"/>
  <c r="K12" i="1"/>
  <c r="K13" i="1"/>
  <c r="K14" i="1"/>
  <c r="K17" i="1"/>
  <c r="K18" i="1"/>
  <c r="K19" i="1"/>
  <c r="J12" i="1"/>
  <c r="J13" i="1"/>
  <c r="J14" i="1"/>
  <c r="J17" i="1"/>
  <c r="J18" i="1"/>
  <c r="J19" i="1"/>
  <c r="N11" i="1"/>
  <c r="M11" i="1"/>
  <c r="L11" i="1"/>
  <c r="K11" i="1"/>
  <c r="J11" i="1"/>
  <c r="L105" i="1" l="1"/>
  <c r="M104" i="1" s="1"/>
  <c r="M105" i="1" l="1"/>
  <c r="N104" i="1" s="1"/>
  <c r="U14" i="1"/>
  <c r="R18" i="1"/>
  <c r="R14" i="1"/>
  <c r="O84" i="1"/>
  <c r="O85" i="1"/>
  <c r="N105" i="1" l="1"/>
  <c r="O86" i="1"/>
  <c r="O83" i="1"/>
  <c r="O82" i="1"/>
  <c r="O94" i="1"/>
  <c r="O69" i="1"/>
  <c r="O70" i="1"/>
  <c r="O87" i="1" l="1"/>
  <c r="O104" i="1"/>
  <c r="N30" i="1"/>
  <c r="M30" i="1"/>
  <c r="L31" i="1"/>
  <c r="B45" i="1" l="1"/>
  <c r="N55" i="1" l="1"/>
  <c r="M55" i="1"/>
  <c r="L55" i="1"/>
  <c r="K30" i="1" l="1"/>
  <c r="L30" i="1"/>
  <c r="J31" i="1"/>
  <c r="K31" i="1"/>
  <c r="M31" i="1"/>
  <c r="N31" i="1"/>
  <c r="J32" i="1"/>
  <c r="K32" i="1"/>
  <c r="L32" i="1"/>
  <c r="M32" i="1"/>
  <c r="N32" i="1"/>
  <c r="J33" i="1"/>
  <c r="K33" i="1"/>
  <c r="L33" i="1"/>
  <c r="M33" i="1"/>
  <c r="N33" i="1"/>
  <c r="J36" i="1"/>
  <c r="K36" i="1"/>
  <c r="L36" i="1"/>
  <c r="M36" i="1"/>
  <c r="N36" i="1"/>
  <c r="J37" i="1"/>
  <c r="K37" i="1"/>
  <c r="L37" i="1"/>
  <c r="M37" i="1"/>
  <c r="N37" i="1"/>
  <c r="J38" i="1"/>
  <c r="K38" i="1"/>
  <c r="L38" i="1"/>
  <c r="M38" i="1"/>
  <c r="N38" i="1"/>
  <c r="J23" i="1"/>
  <c r="K23" i="1"/>
  <c r="L23" i="1"/>
  <c r="M23" i="1"/>
  <c r="N23" i="1"/>
  <c r="J24" i="1"/>
  <c r="J40" i="1" s="1"/>
  <c r="K24" i="1"/>
  <c r="K40" i="1" s="1"/>
  <c r="L24" i="1"/>
  <c r="L40" i="1" s="1"/>
  <c r="M24" i="1"/>
  <c r="M40" i="1" s="1"/>
  <c r="N24" i="1"/>
  <c r="N40" i="1" s="1"/>
  <c r="J25" i="1"/>
  <c r="J41" i="1" s="1"/>
  <c r="K25" i="1"/>
  <c r="K41" i="1" s="1"/>
  <c r="L25" i="1"/>
  <c r="L41" i="1" s="1"/>
  <c r="M25" i="1"/>
  <c r="M41" i="1" s="1"/>
  <c r="N25" i="1"/>
  <c r="N41" i="1" s="1"/>
  <c r="B30" i="1"/>
  <c r="B31" i="1"/>
  <c r="B32" i="1"/>
  <c r="B33" i="1"/>
  <c r="B36" i="1"/>
  <c r="B37" i="1"/>
  <c r="B38" i="1"/>
  <c r="B39" i="1"/>
  <c r="B40" i="1"/>
  <c r="B41" i="1"/>
  <c r="J45" i="1"/>
  <c r="K45" i="1"/>
  <c r="L45" i="1"/>
  <c r="M45" i="1"/>
  <c r="N45" i="1"/>
  <c r="B46" i="1"/>
  <c r="D46" i="1"/>
  <c r="J46" i="1" s="1"/>
  <c r="K46" i="1"/>
  <c r="L46" i="1"/>
  <c r="M46" i="1"/>
  <c r="N46" i="1"/>
  <c r="B47" i="1"/>
  <c r="D47" i="1"/>
  <c r="J47" i="1" s="1"/>
  <c r="K47" i="1"/>
  <c r="L47" i="1"/>
  <c r="M47" i="1"/>
  <c r="N47" i="1"/>
  <c r="B48" i="1"/>
  <c r="D48" i="1"/>
  <c r="J48" i="1" s="1"/>
  <c r="K48" i="1"/>
  <c r="L48" i="1"/>
  <c r="M48" i="1"/>
  <c r="N48" i="1"/>
  <c r="B51" i="1"/>
  <c r="D51" i="1"/>
  <c r="J51" i="1" s="1"/>
  <c r="K51" i="1"/>
  <c r="L51" i="1"/>
  <c r="M51" i="1"/>
  <c r="N51" i="1"/>
  <c r="B52" i="1"/>
  <c r="D52" i="1"/>
  <c r="J52" i="1" s="1"/>
  <c r="K52" i="1"/>
  <c r="L52" i="1"/>
  <c r="M52" i="1"/>
  <c r="N52" i="1"/>
  <c r="B53" i="1"/>
  <c r="D53" i="1"/>
  <c r="J53" i="1" s="1"/>
  <c r="K53" i="1"/>
  <c r="L53" i="1"/>
  <c r="M53" i="1"/>
  <c r="N53" i="1"/>
  <c r="B54" i="1"/>
  <c r="D54" i="1"/>
  <c r="J54" i="1" s="1"/>
  <c r="K54" i="1"/>
  <c r="L54" i="1"/>
  <c r="M54" i="1"/>
  <c r="N54" i="1"/>
  <c r="B55" i="1"/>
  <c r="D55" i="1"/>
  <c r="J55" i="1" s="1"/>
  <c r="K55" i="1"/>
  <c r="O62" i="1"/>
  <c r="O63" i="1"/>
  <c r="O64" i="1"/>
  <c r="J65" i="1"/>
  <c r="K65" i="1"/>
  <c r="L65" i="1"/>
  <c r="M65" i="1"/>
  <c r="N65" i="1"/>
  <c r="O67" i="1"/>
  <c r="O68" i="1"/>
  <c r="O74" i="1"/>
  <c r="O75" i="1"/>
  <c r="O76" i="1"/>
  <c r="O91" i="1"/>
  <c r="O92" i="1"/>
  <c r="O93" i="1"/>
  <c r="O80" i="1" l="1"/>
  <c r="O88" i="1" s="1"/>
  <c r="J26" i="1"/>
  <c r="M39" i="1"/>
  <c r="M42" i="1" s="1"/>
  <c r="M26" i="1"/>
  <c r="L39" i="1"/>
  <c r="L42" i="1" s="1"/>
  <c r="L26" i="1"/>
  <c r="K39" i="1"/>
  <c r="K42" i="1" s="1"/>
  <c r="K26" i="1"/>
  <c r="N39" i="1"/>
  <c r="N42" i="1" s="1"/>
  <c r="N26" i="1"/>
  <c r="M56" i="1"/>
  <c r="J56" i="1"/>
  <c r="N56" i="1"/>
  <c r="O40" i="1"/>
  <c r="O41" i="1"/>
  <c r="L56" i="1"/>
  <c r="K56" i="1"/>
  <c r="O12" i="1"/>
  <c r="O95" i="1"/>
  <c r="O55" i="1"/>
  <c r="O25" i="1"/>
  <c r="O53" i="1"/>
  <c r="M20" i="1"/>
  <c r="O24" i="1"/>
  <c r="O32" i="1"/>
  <c r="N20" i="1"/>
  <c r="L20" i="1"/>
  <c r="O18" i="1"/>
  <c r="J103" i="1"/>
  <c r="K102" i="1" s="1"/>
  <c r="O23" i="1"/>
  <c r="O65" i="1"/>
  <c r="J39" i="1"/>
  <c r="J99" i="1"/>
  <c r="K98" i="1" s="1"/>
  <c r="O71" i="1"/>
  <c r="J20" i="1"/>
  <c r="O38" i="1"/>
  <c r="O37" i="1"/>
  <c r="O51" i="1"/>
  <c r="O48" i="1"/>
  <c r="O33" i="1"/>
  <c r="O36" i="1"/>
  <c r="O47" i="1"/>
  <c r="O54" i="1"/>
  <c r="O52" i="1"/>
  <c r="O46" i="1"/>
  <c r="O45" i="1"/>
  <c r="O13" i="1"/>
  <c r="J30" i="1"/>
  <c r="K20" i="1"/>
  <c r="O14" i="1"/>
  <c r="O19" i="1"/>
  <c r="O17" i="1"/>
  <c r="O11" i="1"/>
  <c r="K106" i="1" l="1"/>
  <c r="M57" i="1"/>
  <c r="L57" i="1"/>
  <c r="K57" i="1"/>
  <c r="N57" i="1"/>
  <c r="M27" i="1"/>
  <c r="M58" i="1" s="1"/>
  <c r="M108" i="1" s="1"/>
  <c r="J27" i="1"/>
  <c r="O39" i="1"/>
  <c r="O26" i="1"/>
  <c r="K27" i="1"/>
  <c r="L27" i="1"/>
  <c r="N27" i="1"/>
  <c r="O56" i="1"/>
  <c r="J42" i="1"/>
  <c r="O42" i="1" s="1"/>
  <c r="O31" i="1"/>
  <c r="K103" i="1"/>
  <c r="L102" i="1" s="1"/>
  <c r="K101" i="1"/>
  <c r="O20" i="1"/>
  <c r="O30" i="1"/>
  <c r="K99" i="1" l="1"/>
  <c r="L98" i="1" s="1"/>
  <c r="O57" i="1"/>
  <c r="J57" i="1"/>
  <c r="O27" i="1"/>
  <c r="K58" i="1"/>
  <c r="K108" i="1" s="1"/>
  <c r="L58" i="1"/>
  <c r="L108" i="1" s="1"/>
  <c r="N58" i="1"/>
  <c r="N108" i="1" s="1"/>
  <c r="J58" i="1"/>
  <c r="L103" i="1"/>
  <c r="M102" i="1" s="1"/>
  <c r="L106" i="1" l="1"/>
  <c r="L107" i="1" s="1"/>
  <c r="J107" i="1"/>
  <c r="J108" i="1"/>
  <c r="K107" i="1"/>
  <c r="L101" i="1"/>
  <c r="O58" i="1"/>
  <c r="O108" i="1" s="1"/>
  <c r="L99" i="1" l="1"/>
  <c r="M98" i="1" s="1"/>
  <c r="L113" i="1"/>
  <c r="K113" i="1"/>
  <c r="J113" i="1"/>
  <c r="M103" i="1"/>
  <c r="N102" i="1" s="1"/>
  <c r="M101" i="1"/>
  <c r="N100" i="1" s="1"/>
  <c r="M99" i="1" l="1"/>
  <c r="N98" i="1" s="1"/>
  <c r="L114" i="1"/>
  <c r="L116" i="1" s="1"/>
  <c r="K114" i="1"/>
  <c r="K116" i="1" s="1"/>
  <c r="J114" i="1"/>
  <c r="J116" i="1" s="1"/>
  <c r="O100" i="1"/>
  <c r="M106" i="1" l="1"/>
  <c r="M107" i="1" s="1"/>
  <c r="M113" i="1" s="1"/>
  <c r="O98" i="1"/>
  <c r="N106" i="1"/>
  <c r="M114" i="1"/>
  <c r="N99" i="1"/>
  <c r="N101" i="1"/>
  <c r="N103" i="1"/>
  <c r="O102" i="1"/>
  <c r="M116" i="1" l="1"/>
  <c r="N107" i="1" l="1"/>
  <c r="O106" i="1"/>
  <c r="O107" i="1" s="1"/>
  <c r="O113" i="1" l="1"/>
  <c r="N113" i="1"/>
  <c r="N114" i="1" l="1"/>
  <c r="N116" i="1" s="1"/>
  <c r="O114" i="1"/>
  <c r="O116" i="1" s="1"/>
</calcChain>
</file>

<file path=xl/sharedStrings.xml><?xml version="1.0" encoding="utf-8"?>
<sst xmlns="http://schemas.openxmlformats.org/spreadsheetml/2006/main" count="297" uniqueCount="148">
  <si>
    <t xml:space="preserve"> </t>
  </si>
  <si>
    <t>Total</t>
  </si>
  <si>
    <t>Year 5</t>
  </si>
  <si>
    <t>Year 4</t>
  </si>
  <si>
    <t>Year 3</t>
  </si>
  <si>
    <t>Year 2</t>
  </si>
  <si>
    <t>Year 1</t>
  </si>
  <si>
    <t>L.</t>
  </si>
  <si>
    <t>K.</t>
  </si>
  <si>
    <t>J.</t>
  </si>
  <si>
    <t>I.</t>
  </si>
  <si>
    <t xml:space="preserve">    Sub-total (out of the allowed 25,000)</t>
  </si>
  <si>
    <t>H.</t>
  </si>
  <si>
    <t>G.</t>
  </si>
  <si>
    <t>Travel - Included in MTDC</t>
  </si>
  <si>
    <t>F.</t>
  </si>
  <si>
    <t xml:space="preserve">E. </t>
  </si>
  <si>
    <t>TOTAL COMBINED SALARY, FRINGE &amp; INSURANCE :</t>
  </si>
  <si>
    <t>Insurance Rates</t>
  </si>
  <si>
    <t>D.</t>
  </si>
  <si>
    <t>Fringe Benefits</t>
  </si>
  <si>
    <t>C.</t>
  </si>
  <si>
    <t>TOTAL SALARY AND WAGES for ALL Employees:</t>
  </si>
  <si>
    <t>Other Personnel</t>
  </si>
  <si>
    <t>B.</t>
  </si>
  <si>
    <t>Monthly Salary</t>
  </si>
  <si>
    <t>Senior Personnel</t>
  </si>
  <si>
    <t xml:space="preserve">A. </t>
  </si>
  <si>
    <t>Modified Total Direct Cost (MTDC) Rate:</t>
  </si>
  <si>
    <t>Total Direct Cost (TDC) Rate:</t>
  </si>
  <si>
    <t>Fringe Rates</t>
  </si>
  <si>
    <t>Indirect Cost Rates (F&amp;A)</t>
  </si>
  <si>
    <t xml:space="preserve">Teacher Retirement System (TRS) </t>
  </si>
  <si>
    <t>Employee Only</t>
  </si>
  <si>
    <t>Optional Retirement Program (ORP)</t>
  </si>
  <si>
    <t>8% of Total Federal Funds</t>
  </si>
  <si>
    <t>TDC</t>
  </si>
  <si>
    <t>10% of Total Federal Funds</t>
  </si>
  <si>
    <t>FICA Exempt Students</t>
  </si>
  <si>
    <t>15% of Total Federal Funds</t>
  </si>
  <si>
    <t>*Graduate students are eligible for insurance; hourly students are not eligible for insurance coverage.</t>
  </si>
  <si>
    <t>22% of Total Federal Funds</t>
  </si>
  <si>
    <t>Principal Investigator</t>
  </si>
  <si>
    <t>Department</t>
  </si>
  <si>
    <t>Calculations are in</t>
  </si>
  <si>
    <t>Sponsor</t>
  </si>
  <si>
    <t>Project Title</t>
  </si>
  <si>
    <t>Proposed Project Period</t>
  </si>
  <si>
    <t>through</t>
  </si>
  <si>
    <t>of direct salaries &amp; wages</t>
  </si>
  <si>
    <t>Part-Time Not Eligible for Retirement Plan</t>
  </si>
  <si>
    <t>Insurance Type</t>
  </si>
  <si>
    <t>Travel Type</t>
  </si>
  <si>
    <t>Select One</t>
  </si>
  <si>
    <t>Other Direct Costs</t>
  </si>
  <si>
    <t xml:space="preserve">  % effort </t>
  </si>
  <si>
    <t xml:space="preserve">  % effort</t>
  </si>
  <si>
    <t>9 month Academic Year</t>
  </si>
  <si>
    <t>12 month Calendar Year</t>
  </si>
  <si>
    <t>TOTAL PROJECT COSTS:</t>
  </si>
  <si>
    <t>Subtotal Travel:</t>
  </si>
  <si>
    <t>Subtotal All Insurance:</t>
  </si>
  <si>
    <t>Subtotal  All Fringe Benefits:</t>
  </si>
  <si>
    <t>Subtotal Student Wages:</t>
  </si>
  <si>
    <t>Subtotal Key Personnel Wages:</t>
  </si>
  <si>
    <t>PMs</t>
  </si>
  <si>
    <t xml:space="preserve">Permanent Equipment - Not included in MTDC </t>
  </si>
  <si>
    <t>Subtotal Subcontracts:</t>
  </si>
  <si>
    <t>Subtotal of Sub-contract amounts allowed for MTDC:</t>
  </si>
  <si>
    <t xml:space="preserve">Modified Total Direct Costs (MTDC): </t>
  </si>
  <si>
    <t>Total Direct Costs (ALL Direct Costs):</t>
  </si>
  <si>
    <t>Subtotal Permanent Equipment:</t>
  </si>
  <si>
    <t>If the sponsor requires an IDC rate based on Total Federal Funds (TFF) requested, then enter the corresponding TDC rate from the table to the right.</t>
  </si>
  <si>
    <t>3 month Summer</t>
  </si>
  <si>
    <t>TOTAL PROJECT COSTS</t>
  </si>
  <si>
    <t>Enter PERSON MONTHS - see calculator on right</t>
  </si>
  <si>
    <t>Salaries for faculty and staff to be paid on the project.  Enter one month's salary and enter the total number of PERSON MONTHS to be worked each year.</t>
  </si>
  <si>
    <t>Salaries for students and other workers to be paid on the project.  Enter one month's salary and enter the total number of months to be worked each year.</t>
  </si>
  <si>
    <t>Enter the appropriate Fringe Rates (table on right) to calculate Fringe Benfits (payroll taxes, etc) for those on the project.  Rates vary based on type of employee.</t>
  </si>
  <si>
    <t xml:space="preserve">Enter appropriate Total Insurance Premiums (table on right) for people on the project. Insurance costs vary based on the insurance plan. </t>
  </si>
  <si>
    <t>Enter information</t>
  </si>
  <si>
    <t>in yellow cells</t>
  </si>
  <si>
    <t>Special Instructions</t>
  </si>
  <si>
    <t>in peach colored text box(es)</t>
  </si>
  <si>
    <t>Enter % Effort to Calculate Person-Months (PMs)</t>
  </si>
  <si>
    <t>Total IDC/F&amp;A</t>
  </si>
  <si>
    <t>Total Subcontract Costs</t>
  </si>
  <si>
    <t>Total Excluded Direct Costs</t>
  </si>
  <si>
    <t>Total Included Direct Costs</t>
  </si>
  <si>
    <t>Total Travel Costs</t>
  </si>
  <si>
    <t>Total Equipment Costs</t>
  </si>
  <si>
    <t>Total Insurance Costs</t>
  </si>
  <si>
    <t>Total Fringe Costs</t>
  </si>
  <si>
    <t>Total Other Salaries</t>
  </si>
  <si>
    <t>Total Faculty/Staff Salaries</t>
  </si>
  <si>
    <t>gray cells (do not type in)</t>
  </si>
  <si>
    <t xml:space="preserve">This section autocalculates allowable Indirect Costs for each subcontract - be careful to keep formulas if adding more than 3 subcontracts.  Do not manually enter anything here. </t>
  </si>
  <si>
    <t>Employee/Spouse</t>
  </si>
  <si>
    <t>Employee/Children</t>
  </si>
  <si>
    <t>Employee/Family</t>
  </si>
  <si>
    <t>Monthly Insurance Coverage Premiums</t>
  </si>
  <si>
    <t xml:space="preserve">Fixed Med/Basic Life Full-Time </t>
  </si>
  <si>
    <t xml:space="preserve">Fixed Med/Basic Life Part-Time </t>
  </si>
  <si>
    <t xml:space="preserve">Fixed Med/Basic Life for Grad Students </t>
  </si>
  <si>
    <t>Indirect Costs (IDC) / F&amp;A Rate (put 0% in the rate you will NOT be using)</t>
  </si>
  <si>
    <t xml:space="preserve">Subtotal Direct Costs Included in MTDC: </t>
  </si>
  <si>
    <t>Subtotal Direct Costs Excluded from MTDC:</t>
  </si>
  <si>
    <t>1.</t>
  </si>
  <si>
    <t>3.</t>
  </si>
  <si>
    <t>4.</t>
  </si>
  <si>
    <t>5.</t>
  </si>
  <si>
    <t>6.</t>
  </si>
  <si>
    <t>7.</t>
  </si>
  <si>
    <t>2.</t>
  </si>
  <si>
    <t>INCLUDED in Indirect Cost Calculations (materials, supplies, publication costs, external evaluator, consultant, etc.</t>
  </si>
  <si>
    <t>PI:</t>
  </si>
  <si>
    <t>Postdoctoral Research Associate</t>
  </si>
  <si>
    <t>Part Time Staff (not eligible for full time benefits)</t>
  </si>
  <si>
    <t>Graduate Student(s)</t>
  </si>
  <si>
    <t>Graduate Students (Hourly)</t>
  </si>
  <si>
    <t>Undergraduate Student(s) (Hourly)</t>
  </si>
  <si>
    <t>amount allowed for MTDC</t>
  </si>
  <si>
    <t>TOTAL COMBINED FRINGE &amp; INSURANCE:</t>
  </si>
  <si>
    <t>EXCLUDED from Indirect Cost Calculations (participant costs, capital expenditures, student tuition, facility rental, etc.)</t>
  </si>
  <si>
    <t xml:space="preserve">This worksheet is a guide, but each project, sponsor, and proposal will vary. Some entries may change per project and PI. </t>
  </si>
  <si>
    <t>8.</t>
  </si>
  <si>
    <t>9.</t>
  </si>
  <si>
    <t>30% of Total Federal Funds</t>
  </si>
  <si>
    <t>Rate based on TFF</t>
  </si>
  <si>
    <t>Use this rate x TDC</t>
  </si>
  <si>
    <t>TDC rates equivalent to TFF rates</t>
  </si>
  <si>
    <t>Lodging / Meals / Transportation x number people x times a year</t>
  </si>
  <si>
    <t>List Equipment Item and Description</t>
  </si>
  <si>
    <t>Subrecipient Institution</t>
  </si>
  <si>
    <t xml:space="preserve">Full Time Staff </t>
  </si>
  <si>
    <t>TOTAL OTHER DIRECT COSTS Included in and Excluded from MTDC:</t>
  </si>
  <si>
    <t>List Permanent Equipment, which is not used in calculation of Indirect Costs. Separately list each equipment item.</t>
  </si>
  <si>
    <t>CoPI 01:</t>
  </si>
  <si>
    <t>CoPI 02:</t>
  </si>
  <si>
    <t>CoPI 03:</t>
  </si>
  <si>
    <t>CoPI 04:</t>
  </si>
  <si>
    <t>CoPI 05:</t>
  </si>
  <si>
    <t>TAMUK's on-campus rate is 40.00% - but some sponsors will not allow IDC (enter 0%), or will limit the IDC rate (enter sponsor's allowable rate).</t>
  </si>
  <si>
    <r>
      <t xml:space="preserve">Each single-unit item must be </t>
    </r>
    <r>
      <rPr>
        <b/>
        <i/>
        <sz val="10"/>
        <color theme="9" tint="-0.249977111117893"/>
        <rFont val="Arial"/>
        <family val="2"/>
      </rPr>
      <t xml:space="preserve">greater than $5,000 </t>
    </r>
    <r>
      <rPr>
        <b/>
        <i/>
        <sz val="10"/>
        <color rgb="FF0070C0"/>
        <rFont val="Arial"/>
        <family val="2"/>
      </rPr>
      <t>and have a lifespan greater than one year.</t>
    </r>
  </si>
  <si>
    <r>
      <t xml:space="preserve">Allowable IDC amounts are autocalculated and include: all salaries and wages, fringe benefits, materials, supplies, services, travel and </t>
    </r>
    <r>
      <rPr>
        <b/>
        <i/>
        <sz val="10"/>
        <color theme="9" tint="-0.249977111117893"/>
        <rFont val="Arial"/>
        <family val="2"/>
      </rPr>
      <t>subcontracts up to the first $25,000</t>
    </r>
    <r>
      <rPr>
        <b/>
        <i/>
        <sz val="10"/>
        <color rgb="FF0070C0"/>
        <rFont val="Arial"/>
        <family val="2"/>
      </rPr>
      <t xml:space="preserve"> of each subgrant or subcontract.</t>
    </r>
  </si>
  <si>
    <r>
      <t xml:space="preserve">Direct Costs for each subcontract. </t>
    </r>
    <r>
      <rPr>
        <b/>
        <i/>
        <sz val="10"/>
        <color theme="9" tint="-0.249977111117893"/>
        <rFont val="Arial"/>
        <family val="2"/>
      </rPr>
      <t>Up to the first $25,000</t>
    </r>
    <r>
      <rPr>
        <b/>
        <i/>
        <sz val="10"/>
        <color rgb="FF0070C0"/>
        <rFont val="Arial"/>
        <family val="2"/>
      </rPr>
      <t xml:space="preserve"> of each subgrant or subcontract is used in IDC calculations, regardless of the period covered by the subgrant or subcontract.</t>
    </r>
  </si>
  <si>
    <t>Texas A&amp;M University-Kingsville FY 26 Proposal Budget Worksheet</t>
  </si>
  <si>
    <t>Sub-recipient - The first $25,000 of EACH subcrecipient is Included in MTDC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</si>
</sst>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.0%"/>
    <numFmt numFmtId="167" formatCode="0.0000%"/>
    <numFmt numFmtId="168" formatCode="&quot;$&quot;#,##0.00"/>
    <numFmt numFmtId="169" formatCode="#,##0.0000_);\(#,##0.0000\)"/>
    <numFmt numFmtId="170" formatCode="0.0000"/>
  </numFmts>
  <fonts count="3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theme="3"/>
      <name val="Arial"/>
      <family val="2"/>
    </font>
    <font>
      <sz val="10"/>
      <color rgb="FF3F3F76"/>
      <name val="Arial"/>
      <family val="2"/>
    </font>
    <font>
      <i/>
      <sz val="10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0"/>
      <color rgb="FFFA7D00"/>
      <name val="Arial"/>
      <family val="2"/>
    </font>
    <font>
      <sz val="10"/>
      <color rgb="FF9C0006"/>
      <name val="Arial"/>
      <family val="2"/>
    </font>
    <font>
      <b/>
      <i/>
      <sz val="10"/>
      <color rgb="FF00B0F0"/>
      <name val="Arial"/>
      <family val="2"/>
    </font>
    <font>
      <b/>
      <i/>
      <sz val="10"/>
      <name val="Arial"/>
      <family val="2"/>
    </font>
    <font>
      <b/>
      <sz val="10"/>
      <color rgb="FF005DAA"/>
      <name val="Arial"/>
      <family val="2"/>
    </font>
    <font>
      <sz val="10"/>
      <color indexed="12"/>
      <name val="Arial"/>
      <family val="2"/>
    </font>
    <font>
      <b/>
      <sz val="10"/>
      <color rgb="FF3F3F3F"/>
      <name val="Arial"/>
      <family val="2"/>
    </font>
    <font>
      <b/>
      <sz val="10"/>
      <color rgb="FFFFC425"/>
      <name val="Arial"/>
      <family val="2"/>
    </font>
    <font>
      <b/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rgb="FF0070C0"/>
      <name val="Arial"/>
      <family val="2"/>
    </font>
    <font>
      <b/>
      <sz val="12"/>
      <name val="Arial"/>
      <family val="2"/>
    </font>
    <font>
      <b/>
      <i/>
      <sz val="10"/>
      <color theme="1"/>
      <name val="Arial"/>
      <family val="2"/>
    </font>
    <font>
      <i/>
      <sz val="10"/>
      <color theme="0" tint="-0.499984740745262"/>
      <name val="Arial"/>
      <family val="2"/>
    </font>
    <font>
      <b/>
      <i/>
      <sz val="10"/>
      <color theme="9" tint="-0.24997711111789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auto="1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B2B2B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4" fillId="7" borderId="0" applyNumberFormat="0" applyBorder="0" applyAlignment="0" applyProtection="0"/>
    <xf numFmtId="0" fontId="5" fillId="8" borderId="4" applyNumberFormat="0" applyAlignment="0" applyProtection="0"/>
    <xf numFmtId="0" fontId="6" fillId="9" borderId="5" applyNumberFormat="0" applyAlignment="0" applyProtection="0"/>
    <xf numFmtId="0" fontId="7" fillId="9" borderId="4" applyNumberFormat="0" applyAlignment="0" applyProtection="0"/>
    <xf numFmtId="0" fontId="3" fillId="10" borderId="6" applyNumberFormat="0" applyFont="0" applyAlignment="0" applyProtection="0"/>
  </cellStyleXfs>
  <cellXfs count="244">
    <xf numFmtId="0" fontId="0" fillId="0" borderId="0" xfId="0"/>
    <xf numFmtId="0" fontId="8" fillId="10" borderId="7" xfId="8" applyFont="1" applyBorder="1" applyProtection="1">
      <protection locked="0"/>
    </xf>
    <xf numFmtId="0" fontId="8" fillId="10" borderId="30" xfId="8" applyFont="1" applyBorder="1" applyProtection="1">
      <protection locked="0"/>
    </xf>
    <xf numFmtId="44" fontId="19" fillId="10" borderId="6" xfId="8" applyNumberFormat="1" applyFont="1" applyAlignment="1" applyProtection="1">
      <protection locked="0"/>
    </xf>
    <xf numFmtId="169" fontId="19" fillId="10" borderId="6" xfId="8" applyNumberFormat="1" applyFont="1" applyAlignment="1" applyProtection="1">
      <protection locked="0"/>
    </xf>
    <xf numFmtId="0" fontId="10" fillId="0" borderId="0" xfId="0" applyFont="1" applyAlignment="1" applyProtection="1">
      <alignment vertical="center"/>
      <protection hidden="1"/>
    </xf>
    <xf numFmtId="0" fontId="1" fillId="0" borderId="0" xfId="0" applyFont="1" applyFill="1" applyBorder="1" applyProtection="1">
      <protection hidden="1"/>
    </xf>
    <xf numFmtId="49" fontId="8" fillId="0" borderId="0" xfId="0" applyNumberFormat="1" applyFont="1" applyFill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0" fontId="11" fillId="0" borderId="0" xfId="5" applyFont="1" applyFill="1" applyBorder="1" applyAlignment="1" applyProtection="1">
      <alignment horizontal="center" vertical="center"/>
      <protection hidden="1"/>
    </xf>
    <xf numFmtId="0" fontId="11" fillId="0" borderId="0" xfId="5" applyFont="1" applyFill="1" applyBorder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7" applyFont="1" applyFill="1" applyBorder="1" applyAlignment="1" applyProtection="1">
      <alignment horizontal="left"/>
      <protection hidden="1"/>
    </xf>
    <xf numFmtId="0" fontId="14" fillId="0" borderId="0" xfId="7" applyFont="1" applyFill="1" applyBorder="1" applyAlignment="1" applyProtection="1">
      <alignment horizontal="center" vertical="center"/>
      <protection hidden="1"/>
    </xf>
    <xf numFmtId="0" fontId="15" fillId="0" borderId="0" xfId="4" applyFont="1" applyFill="1" applyBorder="1" applyAlignment="1" applyProtection="1">
      <alignment horizontal="left"/>
      <protection hidden="1"/>
    </xf>
    <xf numFmtId="0" fontId="15" fillId="0" borderId="0" xfId="4" applyFont="1" applyFill="1" applyBorder="1" applyAlignment="1" applyProtection="1">
      <alignment horizontal="center" vertical="center"/>
      <protection hidden="1"/>
    </xf>
    <xf numFmtId="0" fontId="10" fillId="0" borderId="0" xfId="8" applyFont="1" applyFill="1" applyBorder="1" applyAlignment="1" applyProtection="1">
      <alignment horizontal="left"/>
      <protection hidden="1"/>
    </xf>
    <xf numFmtId="0" fontId="10" fillId="0" borderId="0" xfId="8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right"/>
      <protection hidden="1"/>
    </xf>
    <xf numFmtId="49" fontId="1" fillId="0" borderId="0" xfId="0" applyNumberFormat="1" applyFont="1" applyFill="1" applyBorder="1" applyAlignment="1" applyProtection="1">
      <alignment horizontal="right"/>
      <protection hidden="1"/>
    </xf>
    <xf numFmtId="0" fontId="29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18" fillId="0" borderId="0" xfId="2" applyFont="1" applyAlignment="1" applyProtection="1">
      <protection hidden="1"/>
    </xf>
    <xf numFmtId="0" fontId="8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protection hidden="1"/>
    </xf>
    <xf numFmtId="165" fontId="8" fillId="0" borderId="0" xfId="0" applyNumberFormat="1" applyFont="1" applyFill="1" applyBorder="1" applyAlignment="1" applyProtection="1">
      <alignment horizontal="center"/>
      <protection hidden="1"/>
    </xf>
    <xf numFmtId="165" fontId="8" fillId="14" borderId="26" xfId="0" applyNumberFormat="1" applyFont="1" applyFill="1" applyBorder="1" applyAlignment="1" applyProtection="1">
      <alignment horizontal="right"/>
      <protection hidden="1"/>
    </xf>
    <xf numFmtId="0" fontId="1" fillId="0" borderId="0" xfId="2" applyFont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44" fontId="20" fillId="9" borderId="8" xfId="6" applyNumberFormat="1" applyFont="1" applyBorder="1" applyAlignment="1" applyProtection="1">
      <alignment horizontal="right"/>
      <protection hidden="1"/>
    </xf>
    <xf numFmtId="44" fontId="20" fillId="9" borderId="10" xfId="6" applyNumberFormat="1" applyFont="1" applyBorder="1" applyAlignment="1" applyProtection="1">
      <alignment horizontal="right"/>
      <protection hidden="1"/>
    </xf>
    <xf numFmtId="44" fontId="20" fillId="14" borderId="28" xfId="6" applyNumberFormat="1" applyFont="1" applyFill="1" applyBorder="1" applyAlignment="1" applyProtection="1">
      <alignment horizontal="right"/>
      <protection hidden="1"/>
    </xf>
    <xf numFmtId="44" fontId="20" fillId="14" borderId="22" xfId="6" applyNumberFormat="1" applyFont="1" applyFill="1" applyBorder="1" applyAlignment="1" applyProtection="1">
      <alignment horizontal="right"/>
      <protection hidden="1"/>
    </xf>
    <xf numFmtId="0" fontId="8" fillId="0" borderId="14" xfId="2" applyFont="1" applyBorder="1" applyProtection="1">
      <protection hidden="1"/>
    </xf>
    <xf numFmtId="0" fontId="8" fillId="12" borderId="8" xfId="2" applyFont="1" applyFill="1" applyBorder="1" applyAlignment="1" applyProtection="1">
      <alignment horizontal="right"/>
      <protection hidden="1"/>
    </xf>
    <xf numFmtId="0" fontId="8" fillId="12" borderId="12" xfId="2" applyFont="1" applyFill="1" applyBorder="1" applyAlignment="1" applyProtection="1">
      <alignment horizontal="right"/>
      <protection hidden="1"/>
    </xf>
    <xf numFmtId="2" fontId="8" fillId="12" borderId="36" xfId="2" applyNumberFormat="1" applyFont="1" applyFill="1" applyBorder="1" applyProtection="1">
      <protection hidden="1"/>
    </xf>
    <xf numFmtId="0" fontId="8" fillId="11" borderId="0" xfId="2" applyFont="1" applyFill="1" applyBorder="1" applyProtection="1">
      <protection hidden="1"/>
    </xf>
    <xf numFmtId="2" fontId="8" fillId="11" borderId="0" xfId="2" applyNumberFormat="1" applyFont="1" applyFill="1" applyBorder="1" applyProtection="1">
      <protection hidden="1"/>
    </xf>
    <xf numFmtId="0" fontId="8" fillId="0" borderId="0" xfId="2" applyFont="1" applyFill="1" applyBorder="1" applyAlignment="1" applyProtection="1">
      <alignment horizontal="right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20" fillId="14" borderId="27" xfId="6" applyNumberFormat="1" applyFont="1" applyFill="1" applyBorder="1" applyAlignment="1" applyProtection="1">
      <alignment horizontal="right"/>
      <protection hidden="1"/>
    </xf>
    <xf numFmtId="44" fontId="20" fillId="9" borderId="16" xfId="6" applyNumberFormat="1" applyFont="1" applyBorder="1" applyAlignment="1" applyProtection="1">
      <alignment horizontal="right"/>
      <protection hidden="1"/>
    </xf>
    <xf numFmtId="44" fontId="20" fillId="9" borderId="25" xfId="6" applyNumberFormat="1" applyFont="1" applyBorder="1" applyAlignment="1" applyProtection="1">
      <alignment horizontal="right"/>
      <protection hidden="1"/>
    </xf>
    <xf numFmtId="44" fontId="20" fillId="14" borderId="15" xfId="6" applyNumberFormat="1" applyFont="1" applyFill="1" applyBorder="1" applyAlignment="1" applyProtection="1">
      <alignment horizontal="right"/>
      <protection hidden="1"/>
    </xf>
    <xf numFmtId="2" fontId="8" fillId="12" borderId="8" xfId="2" applyNumberFormat="1" applyFont="1" applyFill="1" applyBorder="1" applyProtection="1">
      <protection hidden="1"/>
    </xf>
    <xf numFmtId="2" fontId="8" fillId="0" borderId="0" xfId="2" applyNumberFormat="1" applyFont="1" applyFill="1" applyBorder="1" applyProtection="1">
      <protection hidden="1"/>
    </xf>
    <xf numFmtId="0" fontId="8" fillId="0" borderId="0" xfId="2" applyFont="1" applyFill="1" applyBorder="1" applyProtection="1">
      <protection hidden="1"/>
    </xf>
    <xf numFmtId="0" fontId="21" fillId="0" borderId="0" xfId="2" applyFont="1" applyFill="1" applyBorder="1" applyProtection="1">
      <protection hidden="1"/>
    </xf>
    <xf numFmtId="44" fontId="20" fillId="9" borderId="12" xfId="6" applyNumberFormat="1" applyFont="1" applyBorder="1" applyAlignment="1" applyProtection="1">
      <alignment horizontal="right"/>
      <protection hidden="1"/>
    </xf>
    <xf numFmtId="44" fontId="20" fillId="9" borderId="9" xfId="6" applyNumberFormat="1" applyFont="1" applyBorder="1" applyAlignment="1" applyProtection="1">
      <alignment horizontal="right"/>
      <protection hidden="1"/>
    </xf>
    <xf numFmtId="44" fontId="20" fillId="9" borderId="24" xfId="6" applyNumberFormat="1" applyFont="1" applyBorder="1" applyAlignment="1" applyProtection="1">
      <alignment horizontal="right"/>
      <protection hidden="1"/>
    </xf>
    <xf numFmtId="44" fontId="20" fillId="9" borderId="33" xfId="6" applyNumberFormat="1" applyFont="1" applyBorder="1" applyAlignment="1" applyProtection="1">
      <alignment horizontal="right"/>
      <protection hidden="1"/>
    </xf>
    <xf numFmtId="44" fontId="20" fillId="14" borderId="26" xfId="6" applyNumberFormat="1" applyFont="1" applyFill="1" applyBorder="1" applyAlignment="1" applyProtection="1">
      <alignment horizontal="right"/>
      <protection hidden="1"/>
    </xf>
    <xf numFmtId="44" fontId="20" fillId="9" borderId="18" xfId="6" applyNumberFormat="1" applyFont="1" applyBorder="1" applyAlignment="1" applyProtection="1">
      <alignment horizontal="right"/>
      <protection hidden="1"/>
    </xf>
    <xf numFmtId="44" fontId="20" fillId="9" borderId="34" xfId="6" applyNumberFormat="1" applyFont="1" applyBorder="1" applyAlignment="1" applyProtection="1">
      <alignment horizontal="right"/>
      <protection hidden="1"/>
    </xf>
    <xf numFmtId="44" fontId="20" fillId="14" borderId="19" xfId="6" applyNumberFormat="1" applyFont="1" applyFill="1" applyBorder="1" applyAlignment="1" applyProtection="1">
      <alignment horizontal="right"/>
      <protection hidden="1"/>
    </xf>
    <xf numFmtId="0" fontId="21" fillId="0" borderId="0" xfId="2" applyFont="1" applyFill="1" applyBorder="1" applyAlignment="1" applyProtection="1">
      <alignment horizontal="right"/>
      <protection hidden="1"/>
    </xf>
    <xf numFmtId="44" fontId="20" fillId="9" borderId="20" xfId="6" applyNumberFormat="1" applyFont="1" applyBorder="1" applyAlignment="1" applyProtection="1">
      <alignment horizontal="right"/>
      <protection hidden="1"/>
    </xf>
    <xf numFmtId="44" fontId="20" fillId="9" borderId="21" xfId="6" applyNumberFormat="1" applyFont="1" applyBorder="1" applyAlignment="1" applyProtection="1">
      <alignment horizontal="right"/>
      <protection hidden="1"/>
    </xf>
    <xf numFmtId="44" fontId="20" fillId="14" borderId="35" xfId="6" applyNumberFormat="1" applyFont="1" applyFill="1" applyBorder="1" applyAlignment="1" applyProtection="1">
      <alignment horizontal="right"/>
      <protection hidden="1"/>
    </xf>
    <xf numFmtId="0" fontId="1" fillId="0" borderId="0" xfId="2" applyFont="1" applyFill="1" applyBorder="1" applyProtection="1">
      <protection hidden="1"/>
    </xf>
    <xf numFmtId="44" fontId="1" fillId="0" borderId="0" xfId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0" fontId="8" fillId="3" borderId="8" xfId="2" applyFont="1" applyFill="1" applyBorder="1" applyAlignment="1" applyProtection="1">
      <alignment horizontal="left" vertical="center"/>
      <protection hidden="1"/>
    </xf>
    <xf numFmtId="166" fontId="8" fillId="4" borderId="8" xfId="2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166" fontId="8" fillId="4" borderId="8" xfId="2" applyNumberFormat="1" applyFont="1" applyFill="1" applyBorder="1" applyAlignment="1" applyProtection="1">
      <alignment horizontal="center"/>
      <protection hidden="1"/>
    </xf>
    <xf numFmtId="0" fontId="8" fillId="3" borderId="8" xfId="0" applyFont="1" applyFill="1" applyBorder="1" applyAlignment="1" applyProtection="1">
      <alignment horizontal="left" vertical="center"/>
      <protection hidden="1"/>
    </xf>
    <xf numFmtId="166" fontId="8" fillId="4" borderId="8" xfId="0" applyNumberFormat="1" applyFont="1" applyFill="1" applyBorder="1" applyAlignment="1" applyProtection="1">
      <alignment horizontal="center"/>
      <protection hidden="1"/>
    </xf>
    <xf numFmtId="10" fontId="1" fillId="0" borderId="0" xfId="0" applyNumberFormat="1" applyFont="1" applyFill="1" applyBorder="1" applyProtection="1">
      <protection hidden="1"/>
    </xf>
    <xf numFmtId="44" fontId="20" fillId="9" borderId="13" xfId="6" applyNumberFormat="1" applyFont="1" applyBorder="1" applyAlignment="1" applyProtection="1">
      <alignment horizontal="right"/>
      <protection hidden="1"/>
    </xf>
    <xf numFmtId="0" fontId="8" fillId="0" borderId="32" xfId="0" applyFont="1" applyFill="1" applyBorder="1" applyAlignment="1" applyProtection="1">
      <alignment horizontal="right"/>
      <protection hidden="1"/>
    </xf>
    <xf numFmtId="49" fontId="8" fillId="0" borderId="0" xfId="0" applyNumberFormat="1" applyFont="1" applyFill="1" applyBorder="1" applyAlignment="1" applyProtection="1">
      <alignment horizontal="right" wrapText="1"/>
      <protection hidden="1"/>
    </xf>
    <xf numFmtId="0" fontId="1" fillId="0" borderId="0" xfId="0" applyFont="1" applyFill="1" applyBorder="1" applyAlignment="1" applyProtection="1">
      <alignment wrapText="1"/>
      <protection hidden="1"/>
    </xf>
    <xf numFmtId="0" fontId="1" fillId="0" borderId="0" xfId="0" applyFont="1" applyFill="1" applyBorder="1" applyAlignment="1" applyProtection="1"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7" fontId="8" fillId="6" borderId="8" xfId="2" applyNumberFormat="1" applyFont="1" applyFill="1" applyBorder="1" applyAlignment="1" applyProtection="1">
      <alignment horizontal="center" vertical="center"/>
      <protection hidden="1"/>
    </xf>
    <xf numFmtId="168" fontId="8" fillId="5" borderId="8" xfId="2" applyNumberFormat="1" applyFont="1" applyFill="1" applyBorder="1" applyAlignment="1" applyProtection="1">
      <alignment horizontal="right" vertical="center"/>
      <protection hidden="1"/>
    </xf>
    <xf numFmtId="8" fontId="19" fillId="0" borderId="8" xfId="1" applyNumberFormat="1" applyFont="1" applyFill="1" applyBorder="1" applyAlignment="1" applyProtection="1">
      <protection hidden="1"/>
    </xf>
    <xf numFmtId="7" fontId="19" fillId="0" borderId="12" xfId="1" applyNumberFormat="1" applyFont="1" applyFill="1" applyBorder="1" applyProtection="1">
      <protection hidden="1"/>
    </xf>
    <xf numFmtId="44" fontId="20" fillId="19" borderId="16" xfId="6" applyNumberFormat="1" applyFont="1" applyFill="1" applyBorder="1" applyAlignment="1" applyProtection="1">
      <alignment horizontal="right"/>
      <protection hidden="1"/>
    </xf>
    <xf numFmtId="44" fontId="20" fillId="19" borderId="25" xfId="6" applyNumberFormat="1" applyFont="1" applyFill="1" applyBorder="1" applyAlignment="1" applyProtection="1">
      <alignment horizontal="right"/>
      <protection hidden="1"/>
    </xf>
    <xf numFmtId="0" fontId="29" fillId="0" borderId="0" xfId="0" applyFont="1" applyFill="1" applyBorder="1" applyAlignment="1" applyProtection="1">
      <protection hidden="1"/>
    </xf>
    <xf numFmtId="44" fontId="20" fillId="9" borderId="17" xfId="6" applyNumberFormat="1" applyFont="1" applyBorder="1" applyAlignment="1" applyProtection="1">
      <alignment horizontal="right"/>
      <protection hidden="1"/>
    </xf>
    <xf numFmtId="44" fontId="1" fillId="0" borderId="0" xfId="1" applyFont="1" applyFill="1" applyBorder="1" applyAlignment="1" applyProtection="1">
      <protection hidden="1"/>
    </xf>
    <xf numFmtId="165" fontId="1" fillId="0" borderId="0" xfId="1" applyNumberFormat="1" applyFont="1" applyFill="1" applyBorder="1" applyAlignment="1" applyProtection="1">
      <alignment horizontal="right"/>
      <protection hidden="1"/>
    </xf>
    <xf numFmtId="0" fontId="1" fillId="0" borderId="0" xfId="8" applyFont="1" applyFill="1" applyBorder="1" applyAlignment="1" applyProtection="1">
      <alignment horizontal="right"/>
      <protection hidden="1"/>
    </xf>
    <xf numFmtId="0" fontId="16" fillId="0" borderId="0" xfId="0" applyFont="1" applyFill="1" applyBorder="1" applyAlignment="1" applyProtection="1">
      <protection hidden="1"/>
    </xf>
    <xf numFmtId="0" fontId="8" fillId="0" borderId="0" xfId="8" quotePrefix="1" applyFont="1" applyFill="1" applyBorder="1" applyAlignment="1" applyProtection="1">
      <protection hidden="1"/>
    </xf>
    <xf numFmtId="44" fontId="1" fillId="19" borderId="41" xfId="8" applyNumberFormat="1" applyFont="1" applyFill="1" applyBorder="1" applyAlignment="1" applyProtection="1">
      <alignment horizontal="right"/>
      <protection hidden="1"/>
    </xf>
    <xf numFmtId="44" fontId="1" fillId="19" borderId="43" xfId="8" applyNumberFormat="1" applyFont="1" applyFill="1" applyBorder="1" applyAlignment="1" applyProtection="1">
      <alignment horizontal="right"/>
      <protection hidden="1"/>
    </xf>
    <xf numFmtId="44" fontId="1" fillId="14" borderId="42" xfId="8" applyNumberFormat="1" applyFont="1" applyFill="1" applyBorder="1" applyAlignment="1" applyProtection="1">
      <alignment horizontal="right"/>
      <protection hidden="1"/>
    </xf>
    <xf numFmtId="0" fontId="11" fillId="0" borderId="0" xfId="5" applyFont="1" applyFill="1" applyBorder="1" applyAlignment="1" applyProtection="1">
      <alignment vertical="center"/>
      <protection hidden="1"/>
    </xf>
    <xf numFmtId="165" fontId="8" fillId="14" borderId="22" xfId="0" applyNumberFormat="1" applyFont="1" applyFill="1" applyBorder="1" applyAlignment="1" applyProtection="1">
      <alignment horizontal="right"/>
      <protection hidden="1"/>
    </xf>
    <xf numFmtId="0" fontId="23" fillId="0" borderId="0" xfId="0" applyFont="1" applyFill="1" applyBorder="1" applyProtection="1">
      <protection hidden="1"/>
    </xf>
    <xf numFmtId="49" fontId="24" fillId="0" borderId="0" xfId="0" applyNumberFormat="1" applyFont="1" applyFill="1" applyBorder="1" applyAlignment="1" applyProtection="1">
      <alignment horizontal="right"/>
      <protection hidden="1"/>
    </xf>
    <xf numFmtId="0" fontId="23" fillId="0" borderId="0" xfId="0" applyFont="1" applyFill="1" applyBorder="1" applyAlignment="1" applyProtection="1">
      <alignment horizontal="right"/>
      <protection hidden="1"/>
    </xf>
    <xf numFmtId="44" fontId="24" fillId="9" borderId="8" xfId="6" applyNumberFormat="1" applyFont="1" applyBorder="1" applyAlignment="1" applyProtection="1">
      <alignment horizontal="right"/>
      <protection hidden="1"/>
    </xf>
    <xf numFmtId="44" fontId="24" fillId="9" borderId="10" xfId="6" applyNumberFormat="1" applyFont="1" applyBorder="1" applyAlignment="1" applyProtection="1">
      <alignment horizontal="right"/>
      <protection hidden="1"/>
    </xf>
    <xf numFmtId="44" fontId="24" fillId="14" borderId="22" xfId="6" applyNumberFormat="1" applyFont="1" applyFill="1" applyBorder="1" applyAlignment="1" applyProtection="1">
      <alignment horizontal="right"/>
      <protection hidden="1"/>
    </xf>
    <xf numFmtId="44" fontId="24" fillId="9" borderId="12" xfId="6" applyNumberFormat="1" applyFont="1" applyBorder="1" applyAlignment="1" applyProtection="1">
      <alignment horizontal="right"/>
      <protection hidden="1"/>
    </xf>
    <xf numFmtId="44" fontId="24" fillId="9" borderId="13" xfId="6" applyNumberFormat="1" applyFont="1" applyBorder="1" applyAlignment="1" applyProtection="1">
      <alignment horizontal="right"/>
      <protection hidden="1"/>
    </xf>
    <xf numFmtId="49" fontId="8" fillId="0" borderId="0" xfId="0" applyNumberFormat="1" applyFont="1" applyFill="1" applyBorder="1" applyAlignment="1" applyProtection="1">
      <alignment horizontal="right" vertical="top"/>
      <protection hidden="1"/>
    </xf>
    <xf numFmtId="165" fontId="8" fillId="0" borderId="0" xfId="1" applyNumberFormat="1" applyFont="1" applyFill="1" applyBorder="1" applyAlignment="1" applyProtection="1">
      <alignment horizontal="right"/>
      <protection hidden="1"/>
    </xf>
    <xf numFmtId="0" fontId="8" fillId="17" borderId="8" xfId="2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wrapText="1"/>
      <protection hidden="1"/>
    </xf>
    <xf numFmtId="10" fontId="25" fillId="0" borderId="0" xfId="1" applyNumberFormat="1" applyFont="1" applyFill="1" applyBorder="1" applyAlignment="1" applyProtection="1">
      <alignment horizontal="right"/>
      <protection hidden="1"/>
    </xf>
    <xf numFmtId="167" fontId="8" fillId="17" borderId="8" xfId="2" applyNumberFormat="1" applyFont="1" applyFill="1" applyBorder="1" applyAlignment="1" applyProtection="1">
      <alignment horizontal="center" vertical="center"/>
      <protection hidden="1"/>
    </xf>
    <xf numFmtId="165" fontId="8" fillId="0" borderId="0" xfId="1" applyNumberFormat="1" applyFont="1" applyFill="1" applyBorder="1" applyAlignment="1" applyProtection="1">
      <alignment horizontal="center"/>
      <protection hidden="1"/>
    </xf>
    <xf numFmtId="165" fontId="1" fillId="0" borderId="0" xfId="0" applyNumberFormat="1" applyFont="1" applyFill="1" applyBorder="1" applyAlignment="1" applyProtection="1">
      <alignment horizontal="right"/>
      <protection hidden="1"/>
    </xf>
    <xf numFmtId="165" fontId="1" fillId="0" borderId="0" xfId="0" applyNumberFormat="1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165" fontId="19" fillId="0" borderId="0" xfId="1" applyNumberFormat="1" applyFont="1" applyFill="1" applyBorder="1" applyAlignment="1" applyProtection="1">
      <alignment horizontal="right"/>
      <protection hidden="1"/>
    </xf>
    <xf numFmtId="44" fontId="1" fillId="0" borderId="0" xfId="1" applyFont="1" applyFill="1" applyBorder="1" applyAlignment="1" applyProtection="1">
      <alignment horizontal="right"/>
      <protection hidden="1"/>
    </xf>
    <xf numFmtId="166" fontId="1" fillId="16" borderId="8" xfId="0" applyNumberFormat="1" applyFont="1" applyFill="1" applyBorder="1" applyProtection="1">
      <protection locked="0" hidden="1"/>
    </xf>
    <xf numFmtId="44" fontId="19" fillId="16" borderId="8" xfId="1" applyNumberFormat="1" applyFont="1" applyFill="1" applyBorder="1" applyAlignment="1" applyProtection="1">
      <protection locked="0" hidden="1"/>
    </xf>
    <xf numFmtId="44" fontId="1" fillId="10" borderId="8" xfId="8" applyNumberFormat="1" applyFont="1" applyBorder="1" applyAlignment="1" applyProtection="1">
      <alignment horizontal="right"/>
      <protection locked="0" hidden="1"/>
    </xf>
    <xf numFmtId="44" fontId="1" fillId="10" borderId="10" xfId="8" applyNumberFormat="1" applyFont="1" applyBorder="1" applyAlignment="1" applyProtection="1">
      <alignment horizontal="right"/>
      <protection locked="0" hidden="1"/>
    </xf>
    <xf numFmtId="14" fontId="8" fillId="0" borderId="0" xfId="5" applyNumberFormat="1" applyFont="1" applyFill="1" applyBorder="1" applyAlignment="1" applyProtection="1">
      <alignment horizontal="center"/>
      <protection locked="0" hidden="1"/>
    </xf>
    <xf numFmtId="0" fontId="8" fillId="10" borderId="10" xfId="8" applyFont="1" applyBorder="1" applyProtection="1">
      <protection locked="0" hidden="1"/>
    </xf>
    <xf numFmtId="44" fontId="1" fillId="16" borderId="8" xfId="8" applyNumberFormat="1" applyFont="1" applyFill="1" applyBorder="1" applyAlignment="1" applyProtection="1">
      <alignment horizontal="right"/>
      <protection locked="0" hidden="1"/>
    </xf>
    <xf numFmtId="44" fontId="1" fillId="10" borderId="12" xfId="8" applyNumberFormat="1" applyFont="1" applyBorder="1" applyAlignment="1" applyProtection="1">
      <alignment horizontal="right"/>
      <protection locked="0" hidden="1"/>
    </xf>
    <xf numFmtId="44" fontId="1" fillId="10" borderId="13" xfId="8" applyNumberFormat="1" applyFont="1" applyBorder="1" applyAlignment="1" applyProtection="1">
      <alignment horizontal="right"/>
      <protection locked="0" hidden="1"/>
    </xf>
    <xf numFmtId="0" fontId="28" fillId="0" borderId="0" xfId="5" applyFont="1" applyFill="1" applyBorder="1" applyAlignment="1" applyProtection="1">
      <alignment horizontal="left"/>
      <protection hidden="1"/>
    </xf>
    <xf numFmtId="49" fontId="8" fillId="0" borderId="0" xfId="0" applyNumberFormat="1" applyFont="1" applyFill="1" applyBorder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44" fontId="20" fillId="16" borderId="8" xfId="6" applyNumberFormat="1" applyFont="1" applyFill="1" applyBorder="1" applyAlignment="1" applyProtection="1">
      <alignment horizontal="right"/>
      <protection locked="0" hidden="1"/>
    </xf>
    <xf numFmtId="44" fontId="20" fillId="16" borderId="29" xfId="6" applyNumberFormat="1" applyFont="1" applyFill="1" applyBorder="1" applyAlignment="1" applyProtection="1">
      <alignment horizontal="right"/>
      <protection locked="0" hidden="1"/>
    </xf>
    <xf numFmtId="44" fontId="20" fillId="16" borderId="12" xfId="6" applyNumberFormat="1" applyFont="1" applyFill="1" applyBorder="1" applyAlignment="1" applyProtection="1">
      <alignment horizontal="right"/>
      <protection locked="0" hidden="1"/>
    </xf>
    <xf numFmtId="44" fontId="20" fillId="16" borderId="23" xfId="6" applyNumberFormat="1" applyFont="1" applyFill="1" applyBorder="1" applyAlignment="1" applyProtection="1">
      <alignment horizontal="right"/>
      <protection locked="0" hidden="1"/>
    </xf>
    <xf numFmtId="0" fontId="22" fillId="0" borderId="0" xfId="0" applyFont="1" applyFill="1" applyBorder="1" applyProtection="1">
      <protection hidden="1"/>
    </xf>
    <xf numFmtId="44" fontId="31" fillId="0" borderId="0" xfId="1" applyFont="1" applyFill="1" applyBorder="1" applyAlignment="1" applyProtection="1">
      <protection hidden="1"/>
    </xf>
    <xf numFmtId="0" fontId="22" fillId="0" borderId="0" xfId="0" applyFont="1" applyFill="1" applyBorder="1" applyAlignment="1" applyProtection="1">
      <alignment horizontal="right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1" fillId="0" borderId="0" xfId="0" applyFont="1" applyFill="1" applyBorder="1" applyProtection="1">
      <protection hidden="1"/>
    </xf>
    <xf numFmtId="49" fontId="22" fillId="0" borderId="0" xfId="0" applyNumberFormat="1" applyFont="1" applyFill="1" applyBorder="1" applyProtection="1">
      <protection hidden="1"/>
    </xf>
    <xf numFmtId="0" fontId="13" fillId="10" borderId="10" xfId="8" applyFont="1" applyBorder="1" applyAlignment="1" applyProtection="1">
      <alignment horizontal="left" vertical="center"/>
      <protection hidden="1"/>
    </xf>
    <xf numFmtId="0" fontId="13" fillId="10" borderId="11" xfId="8" applyFont="1" applyBorder="1" applyAlignment="1" applyProtection="1">
      <alignment horizontal="left" vertical="center"/>
      <protection hidden="1"/>
    </xf>
    <xf numFmtId="0" fontId="1" fillId="10" borderId="6" xfId="8" applyFont="1" applyBorder="1" applyAlignment="1" applyProtection="1">
      <alignment horizontal="center" vertical="center"/>
      <protection locked="0" hidden="1"/>
    </xf>
    <xf numFmtId="0" fontId="8" fillId="17" borderId="8" xfId="2" applyFont="1" applyFill="1" applyBorder="1" applyAlignment="1" applyProtection="1">
      <alignment horizontal="left" vertical="center"/>
      <protection hidden="1"/>
    </xf>
    <xf numFmtId="0" fontId="8" fillId="17" borderId="10" xfId="2" applyFont="1" applyFill="1" applyBorder="1" applyAlignment="1" applyProtection="1">
      <alignment horizontal="left" vertical="center"/>
      <protection hidden="1"/>
    </xf>
    <xf numFmtId="0" fontId="8" fillId="17" borderId="31" xfId="2" applyFont="1" applyFill="1" applyBorder="1" applyAlignment="1" applyProtection="1">
      <alignment horizontal="left" vertical="center"/>
      <protection hidden="1"/>
    </xf>
    <xf numFmtId="0" fontId="8" fillId="10" borderId="40" xfId="8" quotePrefix="1" applyFont="1" applyBorder="1" applyAlignment="1" applyProtection="1">
      <protection locked="0" hidden="1"/>
    </xf>
    <xf numFmtId="0" fontId="8" fillId="0" borderId="53" xfId="0" applyFont="1" applyFill="1" applyBorder="1" applyAlignment="1" applyProtection="1">
      <alignment horizontal="center"/>
      <protection hidden="1"/>
    </xf>
    <xf numFmtId="0" fontId="23" fillId="0" borderId="0" xfId="8" applyFont="1" applyFill="1" applyBorder="1" applyAlignment="1" applyProtection="1">
      <alignment horizontal="center" vertical="center"/>
      <protection locked="0" hidden="1"/>
    </xf>
    <xf numFmtId="0" fontId="24" fillId="0" borderId="55" xfId="0" applyFont="1" applyFill="1" applyBorder="1" applyAlignment="1" applyProtection="1">
      <alignment horizontal="center"/>
      <protection hidden="1"/>
    </xf>
    <xf numFmtId="170" fontId="1" fillId="10" borderId="6" xfId="8" applyNumberFormat="1" applyFont="1" applyAlignment="1" applyProtection="1">
      <alignment horizontal="center"/>
      <protection locked="0"/>
    </xf>
    <xf numFmtId="44" fontId="20" fillId="14" borderId="56" xfId="6" applyNumberFormat="1" applyFont="1" applyFill="1" applyBorder="1" applyAlignment="1" applyProtection="1">
      <alignment horizontal="right"/>
      <protection hidden="1"/>
    </xf>
    <xf numFmtId="44" fontId="20" fillId="20" borderId="20" xfId="6" applyNumberFormat="1" applyFont="1" applyFill="1" applyBorder="1" applyAlignment="1" applyProtection="1">
      <alignment horizontal="right"/>
      <protection hidden="1"/>
    </xf>
    <xf numFmtId="44" fontId="20" fillId="20" borderId="21" xfId="6" applyNumberFormat="1" applyFont="1" applyFill="1" applyBorder="1" applyAlignment="1" applyProtection="1">
      <alignment horizontal="right"/>
      <protection hidden="1"/>
    </xf>
    <xf numFmtId="165" fontId="8" fillId="14" borderId="27" xfId="0" applyNumberFormat="1" applyFont="1" applyFill="1" applyBorder="1" applyAlignment="1" applyProtection="1">
      <alignment horizontal="right"/>
      <protection hidden="1"/>
    </xf>
    <xf numFmtId="165" fontId="8" fillId="14" borderId="58" xfId="0" applyNumberFormat="1" applyFont="1" applyFill="1" applyBorder="1" applyAlignment="1" applyProtection="1">
      <alignment horizontal="right"/>
      <protection hidden="1"/>
    </xf>
    <xf numFmtId="44" fontId="20" fillId="9" borderId="57" xfId="6" applyNumberFormat="1" applyFont="1" applyBorder="1" applyAlignment="1" applyProtection="1">
      <alignment horizontal="right"/>
      <protection hidden="1"/>
    </xf>
    <xf numFmtId="44" fontId="20" fillId="9" borderId="59" xfId="6" applyNumberFormat="1" applyFont="1" applyBorder="1" applyAlignment="1" applyProtection="1">
      <alignment horizontal="right"/>
      <protection hidden="1"/>
    </xf>
    <xf numFmtId="44" fontId="20" fillId="14" borderId="60" xfId="6" applyNumberFormat="1" applyFont="1" applyFill="1" applyBorder="1" applyAlignment="1" applyProtection="1">
      <alignment horizontal="right"/>
      <protection hidden="1"/>
    </xf>
    <xf numFmtId="44" fontId="1" fillId="20" borderId="8" xfId="0" applyNumberFormat="1" applyFont="1" applyFill="1" applyBorder="1" applyAlignment="1" applyProtection="1">
      <alignment vertical="center"/>
      <protection hidden="1"/>
    </xf>
    <xf numFmtId="44" fontId="1" fillId="20" borderId="12" xfId="0" applyNumberFormat="1" applyFont="1" applyFill="1" applyBorder="1" applyAlignment="1" applyProtection="1">
      <alignment vertical="center"/>
      <protection hidden="1"/>
    </xf>
    <xf numFmtId="7" fontId="19" fillId="0" borderId="8" xfId="1" applyNumberFormat="1" applyFont="1" applyFill="1" applyBorder="1" applyProtection="1">
      <protection locked="0" hidden="1"/>
    </xf>
    <xf numFmtId="0" fontId="8" fillId="0" borderId="1" xfId="0" applyFont="1" applyFill="1" applyBorder="1" applyAlignment="1" applyProtection="1">
      <alignment horizontal="right"/>
      <protection hidden="1"/>
    </xf>
    <xf numFmtId="49" fontId="8" fillId="16" borderId="37" xfId="0" quotePrefix="1" applyNumberFormat="1" applyFont="1" applyFill="1" applyBorder="1" applyAlignment="1" applyProtection="1">
      <alignment horizontal="left"/>
      <protection locked="0" hidden="1"/>
    </xf>
    <xf numFmtId="49" fontId="8" fillId="16" borderId="44" xfId="0" quotePrefix="1" applyNumberFormat="1" applyFont="1" applyFill="1" applyBorder="1" applyAlignment="1" applyProtection="1">
      <alignment horizontal="left"/>
      <protection locked="0" hidden="1"/>
    </xf>
    <xf numFmtId="49" fontId="8" fillId="16" borderId="38" xfId="0" quotePrefix="1" applyNumberFormat="1" applyFont="1" applyFill="1" applyBorder="1" applyAlignment="1" applyProtection="1">
      <alignment horizontal="left"/>
      <protection locked="0" hidden="1"/>
    </xf>
    <xf numFmtId="0" fontId="8" fillId="15" borderId="10" xfId="0" applyFont="1" applyFill="1" applyBorder="1" applyAlignment="1" applyProtection="1">
      <alignment horizontal="center" vertical="center"/>
      <protection hidden="1"/>
    </xf>
    <xf numFmtId="0" fontId="8" fillId="15" borderId="31" xfId="0" applyFont="1" applyFill="1" applyBorder="1" applyAlignment="1" applyProtection="1">
      <alignment horizontal="center" vertical="center"/>
      <protection hidden="1"/>
    </xf>
    <xf numFmtId="0" fontId="8" fillId="15" borderId="11" xfId="0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horizontal="right"/>
      <protection hidden="1"/>
    </xf>
    <xf numFmtId="10" fontId="27" fillId="13" borderId="10" xfId="3" applyNumberFormat="1" applyFont="1" applyFill="1" applyBorder="1" applyAlignment="1" applyProtection="1">
      <alignment horizontal="center" vertical="center"/>
      <protection hidden="1"/>
    </xf>
    <xf numFmtId="10" fontId="27" fillId="13" borderId="31" xfId="3" applyNumberFormat="1" applyFont="1" applyFill="1" applyBorder="1" applyAlignment="1" applyProtection="1">
      <alignment horizontal="center" vertical="center"/>
      <protection hidden="1"/>
    </xf>
    <xf numFmtId="10" fontId="27" fillId="13" borderId="11" xfId="3" applyNumberFormat="1" applyFont="1" applyFill="1" applyBorder="1" applyAlignment="1" applyProtection="1">
      <alignment horizontal="center" vertical="center"/>
      <protection hidden="1"/>
    </xf>
    <xf numFmtId="0" fontId="8" fillId="16" borderId="37" xfId="8" quotePrefix="1" applyFont="1" applyFill="1" applyBorder="1" applyAlignment="1" applyProtection="1">
      <alignment horizontal="left"/>
      <protection locked="0" hidden="1"/>
    </xf>
    <xf numFmtId="0" fontId="8" fillId="16" borderId="44" xfId="8" quotePrefix="1" applyFont="1" applyFill="1" applyBorder="1" applyAlignment="1" applyProtection="1">
      <alignment horizontal="left"/>
      <protection locked="0" hidden="1"/>
    </xf>
    <xf numFmtId="0" fontId="8" fillId="16" borderId="38" xfId="8" quotePrefix="1" applyFont="1" applyFill="1" applyBorder="1" applyAlignment="1" applyProtection="1">
      <alignment horizontal="left"/>
      <protection locked="0" hidden="1"/>
    </xf>
    <xf numFmtId="0" fontId="8" fillId="10" borderId="37" xfId="8" quotePrefix="1" applyFont="1" applyBorder="1" applyAlignment="1" applyProtection="1">
      <alignment horizontal="left"/>
      <protection locked="0" hidden="1"/>
    </xf>
    <xf numFmtId="0" fontId="8" fillId="10" borderId="44" xfId="8" quotePrefix="1" applyFont="1" applyBorder="1" applyAlignment="1" applyProtection="1">
      <alignment horizontal="left"/>
      <protection locked="0" hidden="1"/>
    </xf>
    <xf numFmtId="0" fontId="8" fillId="10" borderId="38" xfId="8" quotePrefix="1" applyFont="1" applyBorder="1" applyAlignment="1" applyProtection="1">
      <alignment horizontal="left"/>
      <protection locked="0" hidden="1"/>
    </xf>
    <xf numFmtId="0" fontId="8" fillId="10" borderId="47" xfId="8" quotePrefix="1" applyFont="1" applyBorder="1" applyAlignment="1" applyProtection="1">
      <alignment horizontal="left"/>
      <protection locked="0" hidden="1"/>
    </xf>
    <xf numFmtId="0" fontId="8" fillId="10" borderId="46" xfId="8" quotePrefix="1" applyFont="1" applyBorder="1" applyAlignment="1" applyProtection="1">
      <alignment horizontal="left"/>
      <protection locked="0" hidden="1"/>
    </xf>
    <xf numFmtId="0" fontId="8" fillId="10" borderId="48" xfId="8" quotePrefix="1" applyFont="1" applyBorder="1" applyAlignment="1" applyProtection="1">
      <alignment horizontal="left"/>
      <protection locked="0" hidden="1"/>
    </xf>
    <xf numFmtId="0" fontId="8" fillId="0" borderId="2" xfId="8" quotePrefix="1" applyFont="1" applyFill="1" applyBorder="1" applyAlignment="1" applyProtection="1">
      <alignment horizontal="right"/>
      <protection hidden="1"/>
    </xf>
    <xf numFmtId="0" fontId="8" fillId="0" borderId="2" xfId="0" applyFont="1" applyFill="1" applyBorder="1" applyAlignment="1" applyProtection="1">
      <alignment horizontal="right"/>
      <protection hidden="1"/>
    </xf>
    <xf numFmtId="0" fontId="8" fillId="0" borderId="54" xfId="0" applyFont="1" applyFill="1" applyBorder="1" applyAlignment="1" applyProtection="1">
      <alignment horizontal="right"/>
      <protection hidden="1"/>
    </xf>
    <xf numFmtId="0" fontId="8" fillId="0" borderId="3" xfId="0" applyFont="1" applyFill="1" applyBorder="1" applyAlignment="1" applyProtection="1">
      <alignment horizontal="right"/>
      <protection hidden="1"/>
    </xf>
    <xf numFmtId="0" fontId="8" fillId="16" borderId="44" xfId="0" quotePrefix="1" applyFont="1" applyFill="1" applyBorder="1" applyAlignment="1" applyProtection="1">
      <alignment horizontal="left"/>
      <protection locked="0" hidden="1"/>
    </xf>
    <xf numFmtId="0" fontId="8" fillId="16" borderId="45" xfId="0" quotePrefix="1" applyFont="1" applyFill="1" applyBorder="1" applyAlignment="1" applyProtection="1">
      <alignment horizontal="left"/>
      <protection locked="0" hidden="1"/>
    </xf>
    <xf numFmtId="0" fontId="28" fillId="0" borderId="0" xfId="0" applyFont="1" applyFill="1" applyBorder="1" applyAlignment="1" applyProtection="1">
      <alignment horizontal="left" wrapText="1"/>
      <protection hidden="1"/>
    </xf>
    <xf numFmtId="0" fontId="28" fillId="0" borderId="0" xfId="0" applyFont="1" applyFill="1" applyBorder="1" applyAlignment="1" applyProtection="1">
      <alignment horizontal="left"/>
      <protection hidden="1"/>
    </xf>
    <xf numFmtId="0" fontId="29" fillId="0" borderId="0" xfId="0" applyFont="1" applyFill="1" applyBorder="1" applyAlignment="1" applyProtection="1">
      <alignment horizontal="left" wrapText="1"/>
      <protection hidden="1"/>
    </xf>
    <xf numFmtId="0" fontId="11" fillId="10" borderId="6" xfId="8" applyFont="1" applyAlignment="1" applyProtection="1">
      <alignment horizontal="center"/>
      <protection locked="0" hidden="1"/>
    </xf>
    <xf numFmtId="0" fontId="8" fillId="0" borderId="2" xfId="0" applyFont="1" applyFill="1" applyBorder="1" applyAlignment="1" applyProtection="1">
      <alignment horizontal="right" vertical="top" wrapText="1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28" fillId="0" borderId="0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2" fillId="0" borderId="31" xfId="0" applyFont="1" applyBorder="1" applyAlignment="1" applyProtection="1">
      <alignment horizontal="center" vertical="top"/>
      <protection hidden="1"/>
    </xf>
    <xf numFmtId="0" fontId="12" fillId="0" borderId="11" xfId="0" applyFont="1" applyBorder="1" applyAlignment="1" applyProtection="1">
      <alignment horizontal="center" vertical="top"/>
      <protection hidden="1"/>
    </xf>
    <xf numFmtId="0" fontId="13" fillId="2" borderId="10" xfId="6" applyFont="1" applyFill="1" applyBorder="1" applyAlignment="1" applyProtection="1">
      <alignment horizontal="left" vertical="center"/>
      <protection hidden="1"/>
    </xf>
    <xf numFmtId="0" fontId="13" fillId="2" borderId="11" xfId="6" applyFont="1" applyFill="1" applyBorder="1" applyAlignment="1" applyProtection="1">
      <alignment horizontal="left" vertical="center"/>
      <protection hidden="1"/>
    </xf>
    <xf numFmtId="0" fontId="11" fillId="10" borderId="6" xfId="8" applyFont="1" applyAlignment="1" applyProtection="1">
      <alignment horizontal="center" wrapText="1"/>
      <protection locked="0" hidden="1"/>
    </xf>
    <xf numFmtId="0" fontId="13" fillId="18" borderId="10" xfId="0" applyFont="1" applyFill="1" applyBorder="1" applyAlignment="1" applyProtection="1">
      <alignment horizontal="left"/>
      <protection hidden="1"/>
    </xf>
    <xf numFmtId="0" fontId="13" fillId="18" borderId="11" xfId="0" applyFont="1" applyFill="1" applyBorder="1" applyAlignment="1" applyProtection="1">
      <alignment horizontal="left"/>
      <protection hidden="1"/>
    </xf>
    <xf numFmtId="0" fontId="8" fillId="12" borderId="8" xfId="2" applyFont="1" applyFill="1" applyBorder="1" applyAlignment="1" applyProtection="1">
      <alignment horizontal="center"/>
      <protection hidden="1"/>
    </xf>
    <xf numFmtId="0" fontId="21" fillId="0" borderId="0" xfId="2" applyFont="1" applyFill="1" applyBorder="1" applyAlignment="1" applyProtection="1">
      <alignment horizontal="left"/>
      <protection hidden="1"/>
    </xf>
    <xf numFmtId="14" fontId="11" fillId="10" borderId="6" xfId="8" applyNumberFormat="1" applyFont="1" applyAlignment="1" applyProtection="1">
      <alignment horizontal="center" vertical="center"/>
      <protection locked="0" hidden="1"/>
    </xf>
    <xf numFmtId="0" fontId="11" fillId="10" borderId="6" xfId="8" applyFont="1" applyAlignment="1" applyProtection="1">
      <alignment horizontal="center" vertical="center"/>
      <protection locked="0" hidden="1"/>
    </xf>
    <xf numFmtId="14" fontId="11" fillId="10" borderId="6" xfId="8" applyNumberFormat="1" applyFont="1" applyAlignment="1" applyProtection="1">
      <alignment horizontal="center"/>
      <protection locked="0" hidden="1"/>
    </xf>
    <xf numFmtId="0" fontId="8" fillId="12" borderId="8" xfId="2" applyFont="1" applyFill="1" applyBorder="1" applyAlignment="1" applyProtection="1">
      <alignment horizontal="center" vertical="center"/>
      <protection hidden="1"/>
    </xf>
    <xf numFmtId="0" fontId="8" fillId="12" borderId="8" xfId="0" applyFont="1" applyFill="1" applyBorder="1" applyAlignment="1" applyProtection="1">
      <alignment horizontal="center"/>
      <protection hidden="1"/>
    </xf>
    <xf numFmtId="164" fontId="30" fillId="0" borderId="0" xfId="0" applyNumberFormat="1" applyFont="1" applyFill="1" applyBorder="1" applyAlignment="1" applyProtection="1">
      <alignment horizontal="left" wrapText="1"/>
      <protection hidden="1"/>
    </xf>
    <xf numFmtId="0" fontId="17" fillId="12" borderId="0" xfId="0" applyFont="1" applyFill="1" applyBorder="1" applyAlignment="1" applyProtection="1">
      <alignment horizontal="center"/>
      <protection hidden="1"/>
    </xf>
    <xf numFmtId="0" fontId="17" fillId="12" borderId="32" xfId="0" applyFont="1" applyFill="1" applyBorder="1" applyAlignment="1" applyProtection="1">
      <alignment horizontal="center"/>
      <protection hidden="1"/>
    </xf>
    <xf numFmtId="165" fontId="8" fillId="0" borderId="0" xfId="0" applyNumberFormat="1" applyFont="1" applyFill="1" applyBorder="1" applyAlignment="1" applyProtection="1">
      <alignment horizontal="center" vertical="top" wrapText="1"/>
      <protection hidden="1"/>
    </xf>
    <xf numFmtId="165" fontId="24" fillId="0" borderId="0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right" vertical="center"/>
      <protection hidden="1"/>
    </xf>
    <xf numFmtId="167" fontId="26" fillId="16" borderId="37" xfId="0" applyNumberFormat="1" applyFont="1" applyFill="1" applyBorder="1" applyAlignment="1" applyProtection="1">
      <alignment horizontal="center" vertical="center"/>
      <protection locked="0" hidden="1"/>
    </xf>
    <xf numFmtId="167" fontId="26" fillId="16" borderId="38" xfId="0" applyNumberFormat="1" applyFont="1" applyFill="1" applyBorder="1" applyAlignment="1" applyProtection="1">
      <alignment horizontal="center" vertical="center"/>
      <protection locked="0" hidden="1"/>
    </xf>
    <xf numFmtId="44" fontId="8" fillId="0" borderId="1" xfId="1" applyFont="1" applyFill="1" applyBorder="1" applyAlignment="1" applyProtection="1">
      <alignment horizontal="right"/>
      <protection hidden="1"/>
    </xf>
    <xf numFmtId="0" fontId="8" fillId="5" borderId="10" xfId="0" applyFont="1" applyFill="1" applyBorder="1" applyAlignment="1" applyProtection="1">
      <alignment horizontal="center" vertical="center"/>
      <protection hidden="1"/>
    </xf>
    <xf numFmtId="0" fontId="8" fillId="5" borderId="31" xfId="0" applyFont="1" applyFill="1" applyBorder="1" applyAlignment="1" applyProtection="1">
      <alignment horizontal="center" vertical="center"/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8" fillId="4" borderId="8" xfId="0" applyFont="1" applyFill="1" applyBorder="1" applyAlignment="1" applyProtection="1">
      <alignment horizontal="center" vertical="center"/>
      <protection hidden="1"/>
    </xf>
    <xf numFmtId="0" fontId="1" fillId="5" borderId="13" xfId="5" applyFont="1" applyFill="1" applyBorder="1" applyAlignment="1" applyProtection="1">
      <alignment horizontal="center" wrapText="1"/>
      <protection hidden="1"/>
    </xf>
    <xf numFmtId="0" fontId="1" fillId="5" borderId="14" xfId="5" applyFont="1" applyFill="1" applyBorder="1" applyAlignment="1" applyProtection="1">
      <alignment horizontal="center" wrapText="1"/>
      <protection hidden="1"/>
    </xf>
    <xf numFmtId="0" fontId="1" fillId="5" borderId="49" xfId="5" applyFont="1" applyFill="1" applyBorder="1" applyAlignment="1" applyProtection="1">
      <alignment horizontal="center" wrapText="1"/>
      <protection hidden="1"/>
    </xf>
    <xf numFmtId="0" fontId="1" fillId="5" borderId="50" xfId="5" applyFont="1" applyFill="1" applyBorder="1" applyAlignment="1" applyProtection="1">
      <alignment horizontal="center" wrapText="1"/>
      <protection hidden="1"/>
    </xf>
    <xf numFmtId="0" fontId="1" fillId="5" borderId="51" xfId="5" applyFont="1" applyFill="1" applyBorder="1" applyAlignment="1" applyProtection="1">
      <alignment horizontal="center" wrapText="1"/>
      <protection hidden="1"/>
    </xf>
    <xf numFmtId="0" fontId="1" fillId="5" borderId="52" xfId="5" applyFont="1" applyFill="1" applyBorder="1" applyAlignment="1" applyProtection="1">
      <alignment horizontal="center" wrapText="1"/>
      <protection hidden="1"/>
    </xf>
    <xf numFmtId="0" fontId="8" fillId="3" borderId="10" xfId="0" applyFont="1" applyFill="1" applyBorder="1" applyAlignment="1" applyProtection="1">
      <alignment horizontal="left" vertical="center"/>
      <protection hidden="1"/>
    </xf>
    <xf numFmtId="0" fontId="8" fillId="3" borderId="11" xfId="0" applyFont="1" applyFill="1" applyBorder="1" applyAlignment="1" applyProtection="1">
      <alignment horizontal="left" vertical="center"/>
      <protection hidden="1"/>
    </xf>
    <xf numFmtId="166" fontId="8" fillId="6" borderId="10" xfId="2" applyNumberFormat="1" applyFont="1" applyFill="1" applyBorder="1" applyAlignment="1" applyProtection="1">
      <alignment horizontal="center" vertical="center"/>
      <protection hidden="1"/>
    </xf>
    <xf numFmtId="166" fontId="8" fillId="6" borderId="31" xfId="2" applyNumberFormat="1" applyFont="1" applyFill="1" applyBorder="1" applyAlignment="1" applyProtection="1">
      <alignment horizontal="center" vertical="center"/>
      <protection hidden="1"/>
    </xf>
    <xf numFmtId="166" fontId="8" fillId="6" borderId="11" xfId="2" applyNumberFormat="1" applyFont="1" applyFill="1" applyBorder="1" applyAlignment="1" applyProtection="1">
      <alignment horizontal="center" vertical="center"/>
      <protection hidden="1"/>
    </xf>
    <xf numFmtId="166" fontId="8" fillId="6" borderId="10" xfId="2" applyNumberFormat="1" applyFont="1" applyFill="1" applyBorder="1" applyAlignment="1" applyProtection="1">
      <alignment horizontal="left"/>
      <protection hidden="1"/>
    </xf>
    <xf numFmtId="166" fontId="8" fillId="6" borderId="31" xfId="2" applyNumberFormat="1" applyFont="1" applyFill="1" applyBorder="1" applyAlignment="1" applyProtection="1">
      <alignment horizontal="left"/>
      <protection hidden="1"/>
    </xf>
    <xf numFmtId="166" fontId="8" fillId="6" borderId="11" xfId="2" applyNumberFormat="1" applyFont="1" applyFill="1" applyBorder="1" applyAlignment="1" applyProtection="1">
      <alignment horizontal="left"/>
      <protection hidden="1"/>
    </xf>
    <xf numFmtId="166" fontId="8" fillId="6" borderId="10" xfId="0" applyNumberFormat="1" applyFont="1" applyFill="1" applyBorder="1" applyAlignment="1" applyProtection="1">
      <alignment horizontal="left"/>
      <protection hidden="1"/>
    </xf>
    <xf numFmtId="166" fontId="8" fillId="6" borderId="31" xfId="0" applyNumberFormat="1" applyFont="1" applyFill="1" applyBorder="1" applyAlignment="1" applyProtection="1">
      <alignment horizontal="left"/>
      <protection hidden="1"/>
    </xf>
    <xf numFmtId="166" fontId="8" fillId="6" borderId="11" xfId="0" applyNumberFormat="1" applyFont="1" applyFill="1" applyBorder="1" applyAlignment="1" applyProtection="1">
      <alignment horizontal="left"/>
      <protection hidden="1"/>
    </xf>
    <xf numFmtId="166" fontId="8" fillId="6" borderId="10" xfId="0" applyNumberFormat="1" applyFont="1" applyFill="1" applyBorder="1" applyAlignment="1" applyProtection="1">
      <alignment horizontal="left" vertical="center"/>
      <protection hidden="1"/>
    </xf>
    <xf numFmtId="166" fontId="8" fillId="6" borderId="31" xfId="0" applyNumberFormat="1" applyFont="1" applyFill="1" applyBorder="1" applyAlignment="1" applyProtection="1">
      <alignment horizontal="left" vertical="center"/>
      <protection hidden="1"/>
    </xf>
    <xf numFmtId="166" fontId="8" fillId="6" borderId="11" xfId="0" applyNumberFormat="1" applyFont="1" applyFill="1" applyBorder="1" applyAlignment="1" applyProtection="1">
      <alignment horizontal="left" vertical="center"/>
      <protection hidden="1"/>
    </xf>
    <xf numFmtId="42" fontId="20" fillId="9" borderId="39" xfId="6" applyNumberFormat="1" applyFont="1" applyBorder="1" applyAlignment="1" applyProtection="1">
      <alignment horizontal="right"/>
      <protection hidden="1"/>
    </xf>
  </cellXfs>
  <cellStyles count="9">
    <cellStyle name="Bad" xfId="4" builtinId="27"/>
    <cellStyle name="Calculation" xfId="7" builtinId="22"/>
    <cellStyle name="Currency" xfId="1" builtinId="4"/>
    <cellStyle name="Input" xfId="5" builtinId="20"/>
    <cellStyle name="Normal" xfId="0" builtinId="0"/>
    <cellStyle name="Normal 2" xfId="2" xr:uid="{00000000-0005-0000-0000-000002000000}"/>
    <cellStyle name="Note" xfId="8" builtinId="10"/>
    <cellStyle name="Output" xfId="6" builtinId="21"/>
    <cellStyle name="Percent" xfId="3" builtinId="5"/>
  </cellStyles>
  <dxfs count="0"/>
  <tableStyles count="0" defaultTableStyle="TableStyleMedium2" defaultPivotStyle="PivotStyleLight16"/>
  <colors>
    <mruColors>
      <color rgb="FFFFFFCC"/>
      <color rgb="FFF2F2F2"/>
      <color rgb="FFCCCCFF"/>
      <color rgb="FF66FFFF"/>
      <color rgb="FFCCFFFF"/>
      <color rgb="FFA7A7FF"/>
      <color rgb="FFCC99FF"/>
      <color rgb="FFCCEC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-1</xdr:colOff>
      <xdr:row>90</xdr:row>
      <xdr:rowOff>95251</xdr:rowOff>
    </xdr:from>
    <xdr:to>
      <xdr:col>16</xdr:col>
      <xdr:colOff>1</xdr:colOff>
      <xdr:row>93</xdr:row>
      <xdr:rowOff>11907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D9C6ABD1-ED66-4907-A477-B7F22E8C0414}"/>
            </a:ext>
          </a:extLst>
        </xdr:cNvPr>
        <xdr:cNvSpPr/>
      </xdr:nvSpPr>
      <xdr:spPr>
        <a:xfrm flipH="1">
          <a:off x="13644562" y="16740189"/>
          <a:ext cx="631033" cy="488156"/>
        </a:xfrm>
        <a:prstGeom prst="rightArrow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623888</xdr:colOff>
      <xdr:row>84</xdr:row>
      <xdr:rowOff>107156</xdr:rowOff>
    </xdr:from>
    <xdr:to>
      <xdr:col>18</xdr:col>
      <xdr:colOff>261938</xdr:colOff>
      <xdr:row>95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768674A-9C87-4720-908E-3D7B5187D26E}"/>
            </a:ext>
          </a:extLst>
        </xdr:cNvPr>
        <xdr:cNvSpPr txBox="1"/>
      </xdr:nvSpPr>
      <xdr:spPr>
        <a:xfrm>
          <a:off x="16375857" y="16490156"/>
          <a:ext cx="2662237" cy="198834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Each Subrecipient is required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to provide the following, 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prior to submission:</a:t>
          </a:r>
        </a:p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Detailed Budget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Budget Justification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Scope of Work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Letter of Commitment signed by authorized official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TAMUK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Subrecipient Commitment Form signed by authorized official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Any Other Supplementary Documents stated in the sponsor guidelines.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1452562</xdr:colOff>
      <xdr:row>44</xdr:row>
      <xdr:rowOff>107155</xdr:rowOff>
    </xdr:from>
    <xdr:to>
      <xdr:col>2</xdr:col>
      <xdr:colOff>4762</xdr:colOff>
      <xdr:row>47</xdr:row>
      <xdr:rowOff>0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747C04CA-A380-4189-AB39-C599D89AAF5B}"/>
            </a:ext>
          </a:extLst>
        </xdr:cNvPr>
        <xdr:cNvSpPr/>
      </xdr:nvSpPr>
      <xdr:spPr>
        <a:xfrm>
          <a:off x="1738312" y="7536655"/>
          <a:ext cx="1647825" cy="464345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900" b="1"/>
        </a:p>
      </xdr:txBody>
    </xdr:sp>
    <xdr:clientData/>
  </xdr:twoCellAnchor>
  <xdr:twoCellAnchor>
    <xdr:from>
      <xdr:col>3</xdr:col>
      <xdr:colOff>33338</xdr:colOff>
      <xdr:row>29</xdr:row>
      <xdr:rowOff>140493</xdr:rowOff>
    </xdr:from>
    <xdr:to>
      <xdr:col>4</xdr:col>
      <xdr:colOff>200025</xdr:colOff>
      <xdr:row>32</xdr:row>
      <xdr:rowOff>33337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E72BB138-B63B-478D-BCEA-4D3BE3576DF6}"/>
            </a:ext>
          </a:extLst>
        </xdr:cNvPr>
        <xdr:cNvSpPr/>
      </xdr:nvSpPr>
      <xdr:spPr>
        <a:xfrm flipH="1">
          <a:off x="4712494" y="6665118"/>
          <a:ext cx="773906" cy="392907"/>
        </a:xfrm>
        <a:prstGeom prst="right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900" b="1"/>
        </a:p>
      </xdr:txBody>
    </xdr:sp>
    <xdr:clientData/>
  </xdr:twoCellAnchor>
  <xdr:twoCellAnchor>
    <xdr:from>
      <xdr:col>15</xdr:col>
      <xdr:colOff>47624</xdr:colOff>
      <xdr:row>111</xdr:row>
      <xdr:rowOff>142875</xdr:rowOff>
    </xdr:from>
    <xdr:to>
      <xdr:col>15</xdr:col>
      <xdr:colOff>619125</xdr:colOff>
      <xdr:row>113</xdr:row>
      <xdr:rowOff>202406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6B624E9B-B1D6-4385-8ACB-93DC0EC0EF28}"/>
            </a:ext>
          </a:extLst>
        </xdr:cNvPr>
        <xdr:cNvSpPr/>
      </xdr:nvSpPr>
      <xdr:spPr>
        <a:xfrm flipH="1">
          <a:off x="13692187" y="21443156"/>
          <a:ext cx="571501" cy="488156"/>
        </a:xfrm>
        <a:prstGeom prst="rightArrow">
          <a:avLst/>
        </a:prstGeom>
        <a:solidFill>
          <a:srgbClr val="CCFFFF"/>
        </a:solidFill>
        <a:ln>
          <a:solidFill>
            <a:srgbClr val="00FFCC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35719</xdr:colOff>
      <xdr:row>45</xdr:row>
      <xdr:rowOff>47623</xdr:rowOff>
    </xdr:from>
    <xdr:to>
      <xdr:col>16</xdr:col>
      <xdr:colOff>11906</xdr:colOff>
      <xdr:row>48</xdr:row>
      <xdr:rowOff>107155</xdr:rowOff>
    </xdr:to>
    <xdr:sp macro="" textlink="">
      <xdr:nvSpPr>
        <xdr:cNvPr id="10" name="Arrow: Right 9">
          <a:extLst>
            <a:ext uri="{FF2B5EF4-FFF2-40B4-BE49-F238E27FC236}">
              <a16:creationId xmlns:a16="http://schemas.microsoft.com/office/drawing/2014/main" id="{B409245C-9D98-4747-AB5C-B4040503656D}"/>
            </a:ext>
          </a:extLst>
        </xdr:cNvPr>
        <xdr:cNvSpPr/>
      </xdr:nvSpPr>
      <xdr:spPr>
        <a:xfrm rot="10800000">
          <a:off x="14692313" y="8810623"/>
          <a:ext cx="607218" cy="631032"/>
        </a:xfrm>
        <a:prstGeom prst="righ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900" b="1"/>
        </a:p>
      </xdr:txBody>
    </xdr:sp>
    <xdr:clientData/>
  </xdr:twoCellAnchor>
  <xdr:twoCellAnchor>
    <xdr:from>
      <xdr:col>15</xdr:col>
      <xdr:colOff>23812</xdr:colOff>
      <xdr:row>28</xdr:row>
      <xdr:rowOff>142876</xdr:rowOff>
    </xdr:from>
    <xdr:to>
      <xdr:col>15</xdr:col>
      <xdr:colOff>607218</xdr:colOff>
      <xdr:row>31</xdr:row>
      <xdr:rowOff>35720</xdr:rowOff>
    </xdr:to>
    <xdr:sp macro="" textlink="">
      <xdr:nvSpPr>
        <xdr:cNvPr id="11" name="Arrow: Right 10">
          <a:extLst>
            <a:ext uri="{FF2B5EF4-FFF2-40B4-BE49-F238E27FC236}">
              <a16:creationId xmlns:a16="http://schemas.microsoft.com/office/drawing/2014/main" id="{4A3EA393-AD62-4080-B839-BC3B9AE3336B}"/>
            </a:ext>
          </a:extLst>
        </xdr:cNvPr>
        <xdr:cNvSpPr/>
      </xdr:nvSpPr>
      <xdr:spPr>
        <a:xfrm flipH="1">
          <a:off x="14680406" y="5667376"/>
          <a:ext cx="583406" cy="464344"/>
        </a:xfrm>
        <a:prstGeom prst="right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900" b="1"/>
        </a:p>
      </xdr:txBody>
    </xdr:sp>
    <xdr:clientData/>
  </xdr:twoCellAnchor>
  <xdr:twoCellAnchor>
    <xdr:from>
      <xdr:col>6</xdr:col>
      <xdr:colOff>107155</xdr:colOff>
      <xdr:row>112</xdr:row>
      <xdr:rowOff>202406</xdr:rowOff>
    </xdr:from>
    <xdr:to>
      <xdr:col>6</xdr:col>
      <xdr:colOff>571499</xdr:colOff>
      <xdr:row>114</xdr:row>
      <xdr:rowOff>0</xdr:rowOff>
    </xdr:to>
    <xdr:sp macro="" textlink="">
      <xdr:nvSpPr>
        <xdr:cNvPr id="12" name="Arrow: Right 11">
          <a:extLst>
            <a:ext uri="{FF2B5EF4-FFF2-40B4-BE49-F238E27FC236}">
              <a16:creationId xmlns:a16="http://schemas.microsoft.com/office/drawing/2014/main" id="{FE1C2DF8-1796-45EB-BFB5-9DFB337F01E1}"/>
            </a:ext>
          </a:extLst>
        </xdr:cNvPr>
        <xdr:cNvSpPr/>
      </xdr:nvSpPr>
      <xdr:spPr>
        <a:xfrm flipH="1">
          <a:off x="6679405" y="21883687"/>
          <a:ext cx="464344" cy="238125"/>
        </a:xfrm>
        <a:prstGeom prst="rightArrow">
          <a:avLst/>
        </a:prstGeom>
        <a:solidFill>
          <a:srgbClr val="CCFFFF"/>
        </a:solidFill>
        <a:ln>
          <a:solidFill>
            <a:srgbClr val="00FFCC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61</xdr:row>
      <xdr:rowOff>94195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997162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25</xdr:col>
      <xdr:colOff>457200</xdr:colOff>
      <xdr:row>62</xdr:row>
      <xdr:rowOff>105932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61925"/>
          <a:ext cx="7772400" cy="9983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154"/>
  <sheetViews>
    <sheetView showGridLines="0" tabSelected="1" topLeftCell="B64" zoomScale="80" zoomScaleNormal="80" zoomScaleSheetLayoutView="50" zoomScalePageLayoutView="80" workbookViewId="0">
      <selection activeCell="J11" sqref="J11"/>
    </sheetView>
  </sheetViews>
  <sheetFormatPr defaultColWidth="10.6640625" defaultRowHeight="15" customHeight="1" x14ac:dyDescent="0.25"/>
  <cols>
    <col min="1" max="1" width="4.33203125" style="7" customWidth="1"/>
    <col min="2" max="2" width="54.88671875" style="24" customWidth="1"/>
    <col min="3" max="3" width="14.88671875" style="77" customWidth="1"/>
    <col min="4" max="4" width="10" style="41" customWidth="1"/>
    <col min="5" max="5" width="9.6640625" style="41" customWidth="1"/>
    <col min="6" max="6" width="9.5546875" style="41" customWidth="1"/>
    <col min="7" max="7" width="9.33203125" style="6" customWidth="1"/>
    <col min="8" max="8" width="9.6640625" style="64" customWidth="1"/>
    <col min="9" max="9" width="2.33203125" style="64" customWidth="1"/>
    <col min="10" max="10" width="14.6640625" style="112" customWidth="1"/>
    <col min="11" max="11" width="16" style="112" customWidth="1"/>
    <col min="12" max="12" width="15.33203125" style="112" customWidth="1"/>
    <col min="13" max="13" width="15.5546875" style="113" customWidth="1"/>
    <col min="14" max="14" width="16.44140625" style="113" customWidth="1"/>
    <col min="15" max="15" width="30.44140625" style="113" customWidth="1"/>
    <col min="16" max="16" width="9.44140625" style="6" customWidth="1"/>
    <col min="17" max="17" width="20.33203125" style="6" customWidth="1"/>
    <col min="18" max="18" width="15.5546875" style="6" customWidth="1"/>
    <col min="19" max="19" width="10.6640625" style="6" customWidth="1"/>
    <col min="20" max="20" width="12.6640625" style="6" customWidth="1"/>
    <col min="21" max="21" width="11.6640625" style="6" customWidth="1"/>
    <col min="22" max="22" width="13.5546875" style="6" customWidth="1"/>
    <col min="23" max="23" width="10.6640625" style="6"/>
    <col min="24" max="24" width="13.88671875" style="6" customWidth="1"/>
    <col min="25" max="16384" width="10.6640625" style="6"/>
  </cols>
  <sheetData>
    <row r="1" spans="1:36" ht="15" customHeight="1" x14ac:dyDescent="0.25">
      <c r="A1" s="195" t="s">
        <v>146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5" customHeight="1" x14ac:dyDescent="0.25">
      <c r="B2" s="8" t="s">
        <v>42</v>
      </c>
      <c r="C2" s="191"/>
      <c r="D2" s="191"/>
      <c r="E2" s="191"/>
      <c r="F2" s="191"/>
      <c r="G2" s="191"/>
      <c r="H2" s="191"/>
      <c r="I2" s="191"/>
      <c r="J2" s="191"/>
      <c r="K2" s="9"/>
      <c r="L2" s="196" t="s">
        <v>80</v>
      </c>
      <c r="M2" s="197"/>
      <c r="N2" s="139" t="s">
        <v>81</v>
      </c>
      <c r="O2" s="140"/>
      <c r="P2" s="10"/>
      <c r="Q2" s="11"/>
      <c r="R2" s="11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pans="1:36" ht="15" customHeight="1" x14ac:dyDescent="0.25">
      <c r="B3" s="8" t="s">
        <v>43</v>
      </c>
      <c r="C3" s="191"/>
      <c r="D3" s="191"/>
      <c r="E3" s="191"/>
      <c r="F3" s="191"/>
      <c r="G3" s="191"/>
      <c r="H3" s="191"/>
      <c r="I3" s="191"/>
      <c r="J3" s="191"/>
      <c r="K3" s="9"/>
      <c r="L3" s="196" t="s">
        <v>44</v>
      </c>
      <c r="M3" s="197"/>
      <c r="N3" s="198" t="s">
        <v>95</v>
      </c>
      <c r="O3" s="199"/>
      <c r="P3" s="13"/>
      <c r="Q3" s="11"/>
      <c r="R3" s="11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ht="15" customHeight="1" x14ac:dyDescent="0.25">
      <c r="B4" s="8" t="s">
        <v>45</v>
      </c>
      <c r="C4" s="191"/>
      <c r="D4" s="191"/>
      <c r="E4" s="191"/>
      <c r="F4" s="191"/>
      <c r="G4" s="191"/>
      <c r="H4" s="191"/>
      <c r="I4" s="191"/>
      <c r="J4" s="191"/>
      <c r="K4" s="14"/>
      <c r="L4" s="196" t="s">
        <v>82</v>
      </c>
      <c r="M4" s="197"/>
      <c r="N4" s="201" t="s">
        <v>83</v>
      </c>
      <c r="O4" s="202"/>
      <c r="P4" s="15"/>
      <c r="Q4" s="11"/>
      <c r="R4" s="11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ht="27" customHeight="1" x14ac:dyDescent="0.25">
      <c r="B5" s="8" t="s">
        <v>46</v>
      </c>
      <c r="C5" s="200"/>
      <c r="D5" s="200"/>
      <c r="E5" s="200"/>
      <c r="F5" s="200"/>
      <c r="G5" s="200"/>
      <c r="H5" s="200"/>
      <c r="I5" s="200"/>
      <c r="J5" s="200"/>
      <c r="K5" s="16"/>
      <c r="P5" s="17"/>
      <c r="Q5" s="11"/>
      <c r="R5" s="11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ht="15" customHeight="1" x14ac:dyDescent="0.25">
      <c r="B6" s="8" t="s">
        <v>47</v>
      </c>
      <c r="C6" s="205"/>
      <c r="D6" s="206"/>
      <c r="E6" s="206"/>
      <c r="F6" s="121" t="s">
        <v>48</v>
      </c>
      <c r="G6" s="207"/>
      <c r="H6" s="207"/>
      <c r="I6" s="207"/>
      <c r="J6" s="207"/>
      <c r="K6" s="18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1"/>
      <c r="AG6" s="11"/>
      <c r="AH6" s="11"/>
      <c r="AI6" s="11"/>
      <c r="AJ6" s="11"/>
    </row>
    <row r="7" spans="1:36" ht="15" customHeight="1" x14ac:dyDescent="0.25">
      <c r="A7" s="20"/>
      <c r="B7" s="210" t="s">
        <v>124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</row>
    <row r="8" spans="1:36" ht="15" customHeight="1" x14ac:dyDescent="0.25">
      <c r="A8" s="20"/>
      <c r="B8" s="189" t="s">
        <v>76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</row>
    <row r="9" spans="1:36" ht="15" customHeight="1" x14ac:dyDescent="0.3">
      <c r="A9" s="7" t="s">
        <v>27</v>
      </c>
      <c r="B9" s="21" t="s">
        <v>26</v>
      </c>
      <c r="C9" s="211" t="s">
        <v>75</v>
      </c>
      <c r="D9" s="211"/>
      <c r="E9" s="211"/>
      <c r="F9" s="211"/>
      <c r="G9" s="211"/>
      <c r="H9" s="212"/>
      <c r="I9" s="22"/>
      <c r="J9" s="6"/>
      <c r="K9" s="6"/>
      <c r="L9" s="6"/>
      <c r="M9" s="6"/>
      <c r="N9" s="6"/>
      <c r="O9" s="6"/>
      <c r="V9" s="23"/>
      <c r="W9" s="23"/>
      <c r="X9" s="23"/>
    </row>
    <row r="10" spans="1:36" ht="15" customHeight="1" x14ac:dyDescent="0.25">
      <c r="C10" s="25" t="s">
        <v>25</v>
      </c>
      <c r="D10" s="22" t="s">
        <v>6</v>
      </c>
      <c r="E10" s="22" t="s">
        <v>5</v>
      </c>
      <c r="F10" s="22" t="s">
        <v>4</v>
      </c>
      <c r="G10" s="22" t="s">
        <v>3</v>
      </c>
      <c r="H10" s="22" t="s">
        <v>2</v>
      </c>
      <c r="I10" s="22"/>
      <c r="J10" s="26" t="s">
        <v>6</v>
      </c>
      <c r="K10" s="26" t="s">
        <v>5</v>
      </c>
      <c r="L10" s="26" t="s">
        <v>4</v>
      </c>
      <c r="M10" s="26" t="s">
        <v>3</v>
      </c>
      <c r="N10" s="26" t="s">
        <v>2</v>
      </c>
      <c r="O10" s="27" t="s">
        <v>94</v>
      </c>
      <c r="V10" s="28"/>
      <c r="W10" s="28"/>
      <c r="X10" s="28"/>
    </row>
    <row r="11" spans="1:36" ht="15" customHeight="1" x14ac:dyDescent="0.25">
      <c r="A11" s="7" t="s">
        <v>107</v>
      </c>
      <c r="B11" s="1" t="s">
        <v>115</v>
      </c>
      <c r="C11" s="3"/>
      <c r="D11" s="4"/>
      <c r="E11" s="4"/>
      <c r="F11" s="4"/>
      <c r="G11" s="4"/>
      <c r="H11" s="4"/>
      <c r="I11" s="29"/>
      <c r="J11" s="30">
        <f t="shared" ref="J11:J19" si="0">C11*D11</f>
        <v>0</v>
      </c>
      <c r="K11" s="30">
        <f t="shared" ref="K11:K19" si="1">(C11*E11)*1.03</f>
        <v>0</v>
      </c>
      <c r="L11" s="30">
        <f t="shared" ref="L11:L19" si="2">(C11*F11)*1.03^2</f>
        <v>0</v>
      </c>
      <c r="M11" s="30">
        <f t="shared" ref="M11:M19" si="3">(C11*G11)*1.03^3</f>
        <v>0</v>
      </c>
      <c r="N11" s="31">
        <f t="shared" ref="N11:N19" si="4">(C11*H11)*1.03^4</f>
        <v>0</v>
      </c>
      <c r="O11" s="32">
        <f t="shared" ref="O11:O20" si="5">SUM(J11:N11)</f>
        <v>0</v>
      </c>
      <c r="Q11" s="209" t="s">
        <v>84</v>
      </c>
      <c r="R11" s="209"/>
      <c r="S11" s="209"/>
      <c r="T11" s="209"/>
      <c r="U11" s="209"/>
      <c r="V11" s="28"/>
      <c r="W11" s="28"/>
    </row>
    <row r="12" spans="1:36" ht="15" customHeight="1" x14ac:dyDescent="0.25">
      <c r="A12" s="7" t="s">
        <v>113</v>
      </c>
      <c r="B12" s="1" t="s">
        <v>137</v>
      </c>
      <c r="C12" s="3">
        <v>0</v>
      </c>
      <c r="D12" s="4"/>
      <c r="E12" s="4"/>
      <c r="F12" s="4"/>
      <c r="G12" s="4"/>
      <c r="H12" s="4"/>
      <c r="I12" s="29"/>
      <c r="J12" s="30">
        <f t="shared" si="0"/>
        <v>0</v>
      </c>
      <c r="K12" s="30">
        <f t="shared" si="1"/>
        <v>0</v>
      </c>
      <c r="L12" s="30">
        <f t="shared" si="2"/>
        <v>0</v>
      </c>
      <c r="M12" s="30">
        <f t="shared" si="3"/>
        <v>0</v>
      </c>
      <c r="N12" s="31">
        <f t="shared" si="4"/>
        <v>0</v>
      </c>
      <c r="O12" s="33">
        <f t="shared" si="5"/>
        <v>0</v>
      </c>
      <c r="Q12" s="208" t="s">
        <v>73</v>
      </c>
      <c r="R12" s="208"/>
      <c r="S12" s="34"/>
      <c r="T12" s="203" t="s">
        <v>58</v>
      </c>
      <c r="U12" s="203"/>
    </row>
    <row r="13" spans="1:36" ht="15" customHeight="1" thickBot="1" x14ac:dyDescent="0.3">
      <c r="A13" s="7" t="s">
        <v>108</v>
      </c>
      <c r="B13" s="1" t="s">
        <v>138</v>
      </c>
      <c r="C13" s="3">
        <v>0</v>
      </c>
      <c r="D13" s="4"/>
      <c r="E13" s="4"/>
      <c r="F13" s="4"/>
      <c r="G13" s="4"/>
      <c r="H13" s="4"/>
      <c r="I13" s="29"/>
      <c r="J13" s="30">
        <f t="shared" si="0"/>
        <v>0</v>
      </c>
      <c r="K13" s="30">
        <f t="shared" si="1"/>
        <v>0</v>
      </c>
      <c r="L13" s="30">
        <f t="shared" si="2"/>
        <v>0</v>
      </c>
      <c r="M13" s="30">
        <f t="shared" si="3"/>
        <v>0</v>
      </c>
      <c r="N13" s="31">
        <f t="shared" si="4"/>
        <v>0</v>
      </c>
      <c r="O13" s="33">
        <f t="shared" si="5"/>
        <v>0</v>
      </c>
      <c r="Q13" s="35" t="s">
        <v>55</v>
      </c>
      <c r="R13" s="36" t="s">
        <v>65</v>
      </c>
      <c r="S13" s="24"/>
      <c r="T13" s="35" t="s">
        <v>56</v>
      </c>
      <c r="U13" s="36" t="s">
        <v>65</v>
      </c>
    </row>
    <row r="14" spans="1:36" ht="15" customHeight="1" thickBot="1" x14ac:dyDescent="0.3">
      <c r="A14" s="7" t="s">
        <v>109</v>
      </c>
      <c r="B14" s="1" t="s">
        <v>139</v>
      </c>
      <c r="C14" s="3">
        <v>0</v>
      </c>
      <c r="D14" s="4"/>
      <c r="E14" s="4"/>
      <c r="F14" s="4"/>
      <c r="G14" s="4"/>
      <c r="H14" s="4"/>
      <c r="I14" s="29"/>
      <c r="J14" s="30">
        <f t="shared" si="0"/>
        <v>0</v>
      </c>
      <c r="K14" s="30">
        <f t="shared" si="1"/>
        <v>0</v>
      </c>
      <c r="L14" s="30">
        <f t="shared" si="2"/>
        <v>0</v>
      </c>
      <c r="M14" s="30">
        <f t="shared" si="3"/>
        <v>0</v>
      </c>
      <c r="N14" s="31">
        <f t="shared" si="4"/>
        <v>0</v>
      </c>
      <c r="O14" s="33">
        <f t="shared" si="5"/>
        <v>0</v>
      </c>
      <c r="Q14" s="122"/>
      <c r="R14" s="37">
        <f>Q14*0.03</f>
        <v>0</v>
      </c>
      <c r="S14" s="24"/>
      <c r="T14" s="122"/>
      <c r="U14" s="37">
        <f>T14*0.12</f>
        <v>0</v>
      </c>
    </row>
    <row r="15" spans="1:36" ht="15" customHeight="1" x14ac:dyDescent="0.25">
      <c r="A15" s="7" t="s">
        <v>110</v>
      </c>
      <c r="B15" s="1" t="s">
        <v>140</v>
      </c>
      <c r="C15" s="3">
        <v>0</v>
      </c>
      <c r="D15" s="4"/>
      <c r="E15" s="4"/>
      <c r="F15" s="4"/>
      <c r="G15" s="4"/>
      <c r="H15" s="4"/>
      <c r="I15" s="29"/>
      <c r="J15" s="30">
        <f t="shared" si="0"/>
        <v>0</v>
      </c>
      <c r="K15" s="30">
        <f t="shared" si="1"/>
        <v>0</v>
      </c>
      <c r="L15" s="30">
        <f t="shared" si="2"/>
        <v>0</v>
      </c>
      <c r="M15" s="30">
        <f t="shared" si="3"/>
        <v>0</v>
      </c>
      <c r="N15" s="31">
        <f t="shared" si="4"/>
        <v>0</v>
      </c>
      <c r="O15" s="33">
        <f t="shared" si="5"/>
        <v>0</v>
      </c>
      <c r="Q15" s="38"/>
      <c r="R15" s="39"/>
      <c r="S15" s="24"/>
      <c r="T15" s="38"/>
      <c r="U15" s="39"/>
    </row>
    <row r="16" spans="1:36" ht="15" customHeight="1" x14ac:dyDescent="0.25">
      <c r="A16" s="7" t="s">
        <v>111</v>
      </c>
      <c r="B16" s="1" t="s">
        <v>141</v>
      </c>
      <c r="C16" s="3">
        <v>0</v>
      </c>
      <c r="D16" s="4"/>
      <c r="E16" s="4"/>
      <c r="F16" s="4"/>
      <c r="G16" s="4"/>
      <c r="H16" s="4"/>
      <c r="I16" s="29"/>
      <c r="J16" s="30">
        <f t="shared" si="0"/>
        <v>0</v>
      </c>
      <c r="K16" s="30">
        <f t="shared" si="1"/>
        <v>0</v>
      </c>
      <c r="L16" s="30">
        <f t="shared" si="2"/>
        <v>0</v>
      </c>
      <c r="M16" s="30">
        <f t="shared" si="3"/>
        <v>0</v>
      </c>
      <c r="N16" s="31">
        <f t="shared" si="4"/>
        <v>0</v>
      </c>
      <c r="O16" s="33">
        <f t="shared" si="5"/>
        <v>0</v>
      </c>
      <c r="Q16" s="208" t="s">
        <v>57</v>
      </c>
      <c r="R16" s="208"/>
      <c r="S16" s="24"/>
      <c r="T16" s="40"/>
      <c r="U16" s="40"/>
    </row>
    <row r="17" spans="1:22" ht="15" customHeight="1" x14ac:dyDescent="0.25">
      <c r="A17" s="7" t="s">
        <v>112</v>
      </c>
      <c r="B17" s="1" t="s">
        <v>116</v>
      </c>
      <c r="C17" s="3">
        <v>0</v>
      </c>
      <c r="D17" s="4"/>
      <c r="E17" s="4"/>
      <c r="F17" s="4"/>
      <c r="G17" s="4"/>
      <c r="H17" s="4"/>
      <c r="I17" s="29"/>
      <c r="J17" s="30">
        <f t="shared" si="0"/>
        <v>0</v>
      </c>
      <c r="K17" s="30">
        <f t="shared" si="1"/>
        <v>0</v>
      </c>
      <c r="L17" s="30">
        <f t="shared" si="2"/>
        <v>0</v>
      </c>
      <c r="M17" s="30">
        <f t="shared" si="3"/>
        <v>0</v>
      </c>
      <c r="N17" s="31">
        <f t="shared" si="4"/>
        <v>0</v>
      </c>
      <c r="O17" s="33">
        <f t="shared" si="5"/>
        <v>0</v>
      </c>
      <c r="Q17" s="35" t="s">
        <v>56</v>
      </c>
      <c r="R17" s="35" t="s">
        <v>65</v>
      </c>
      <c r="S17" s="24"/>
      <c r="T17" s="38"/>
      <c r="U17" s="39"/>
    </row>
    <row r="18" spans="1:22" ht="15" customHeight="1" x14ac:dyDescent="0.25">
      <c r="A18" s="7" t="s">
        <v>125</v>
      </c>
      <c r="B18" s="1" t="s">
        <v>134</v>
      </c>
      <c r="C18" s="3">
        <v>0</v>
      </c>
      <c r="D18" s="4"/>
      <c r="E18" s="4"/>
      <c r="F18" s="4"/>
      <c r="G18" s="4"/>
      <c r="H18" s="4"/>
      <c r="I18" s="29"/>
      <c r="J18" s="30">
        <f t="shared" si="0"/>
        <v>0</v>
      </c>
      <c r="K18" s="30">
        <f t="shared" si="1"/>
        <v>0</v>
      </c>
      <c r="L18" s="30">
        <f t="shared" si="2"/>
        <v>0</v>
      </c>
      <c r="M18" s="30">
        <f t="shared" si="3"/>
        <v>0</v>
      </c>
      <c r="N18" s="31">
        <f t="shared" si="4"/>
        <v>0</v>
      </c>
      <c r="O18" s="33">
        <f t="shared" si="5"/>
        <v>0</v>
      </c>
      <c r="Q18" s="122"/>
      <c r="R18" s="46">
        <f>Q18*0.09</f>
        <v>0</v>
      </c>
      <c r="S18" s="24"/>
      <c r="T18" s="38"/>
      <c r="U18" s="39"/>
    </row>
    <row r="19" spans="1:22" ht="15" customHeight="1" x14ac:dyDescent="0.25">
      <c r="A19" s="7" t="s">
        <v>126</v>
      </c>
      <c r="B19" s="2" t="s">
        <v>117</v>
      </c>
      <c r="C19" s="3">
        <v>0</v>
      </c>
      <c r="D19" s="4"/>
      <c r="E19" s="4"/>
      <c r="F19" s="4"/>
      <c r="G19" s="4"/>
      <c r="H19" s="4"/>
      <c r="I19" s="41"/>
      <c r="J19" s="30">
        <f t="shared" si="0"/>
        <v>0</v>
      </c>
      <c r="K19" s="30">
        <f t="shared" si="1"/>
        <v>0</v>
      </c>
      <c r="L19" s="30">
        <f t="shared" si="2"/>
        <v>0</v>
      </c>
      <c r="M19" s="30">
        <f t="shared" si="3"/>
        <v>0</v>
      </c>
      <c r="N19" s="31">
        <f t="shared" si="4"/>
        <v>0</v>
      </c>
      <c r="O19" s="42">
        <f t="shared" si="5"/>
        <v>0</v>
      </c>
      <c r="Q19" s="128"/>
      <c r="R19" s="204"/>
      <c r="S19" s="204"/>
      <c r="T19" s="128"/>
      <c r="U19" s="128"/>
    </row>
    <row r="20" spans="1:22" ht="15" customHeight="1" thickBot="1" x14ac:dyDescent="0.3">
      <c r="B20" s="183" t="s">
        <v>64</v>
      </c>
      <c r="C20" s="183"/>
      <c r="D20" s="183"/>
      <c r="E20" s="183"/>
      <c r="F20" s="183"/>
      <c r="G20" s="183"/>
      <c r="H20" s="183"/>
      <c r="I20" s="19"/>
      <c r="J20" s="243">
        <f>SUM(J11:J19)</f>
        <v>0</v>
      </c>
      <c r="K20" s="43">
        <f>SUM(K11:K19)</f>
        <v>0</v>
      </c>
      <c r="L20" s="43">
        <f>SUM(L11:L19)</f>
        <v>0</v>
      </c>
      <c r="M20" s="43">
        <f>SUM(M11:M19)</f>
        <v>0</v>
      </c>
      <c r="N20" s="44">
        <f>SUM(N11:N19)</f>
        <v>0</v>
      </c>
      <c r="O20" s="45">
        <f t="shared" si="5"/>
        <v>0</v>
      </c>
      <c r="R20" s="49"/>
      <c r="S20" s="49"/>
    </row>
    <row r="21" spans="1:22" s="128" customFormat="1" ht="15" customHeight="1" x14ac:dyDescent="0.25">
      <c r="A21" s="127"/>
      <c r="B21" s="189" t="s">
        <v>77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Q21" s="6"/>
      <c r="R21" s="49"/>
      <c r="S21" s="49"/>
      <c r="T21" s="6"/>
      <c r="U21" s="6"/>
    </row>
    <row r="22" spans="1:22" ht="15" customHeight="1" x14ac:dyDescent="0.3">
      <c r="A22" s="7" t="s">
        <v>24</v>
      </c>
      <c r="B22" s="21" t="s">
        <v>23</v>
      </c>
      <c r="C22" s="25" t="s">
        <v>25</v>
      </c>
      <c r="D22" s="22" t="s">
        <v>6</v>
      </c>
      <c r="E22" s="22" t="s">
        <v>5</v>
      </c>
      <c r="F22" s="22" t="s">
        <v>4</v>
      </c>
      <c r="G22" s="22" t="s">
        <v>3</v>
      </c>
      <c r="H22" s="22" t="s">
        <v>2</v>
      </c>
      <c r="I22" s="41"/>
      <c r="J22" s="26" t="s">
        <v>6</v>
      </c>
      <c r="K22" s="26" t="s">
        <v>5</v>
      </c>
      <c r="L22" s="26" t="s">
        <v>4</v>
      </c>
      <c r="M22" s="26" t="s">
        <v>3</v>
      </c>
      <c r="N22" s="26" t="s">
        <v>2</v>
      </c>
      <c r="O22" s="27" t="s">
        <v>93</v>
      </c>
      <c r="R22" s="49"/>
      <c r="S22" s="49"/>
    </row>
    <row r="23" spans="1:22" ht="15" customHeight="1" x14ac:dyDescent="0.25">
      <c r="A23" s="7" t="s">
        <v>107</v>
      </c>
      <c r="B23" s="1" t="s">
        <v>118</v>
      </c>
      <c r="C23" s="3">
        <v>0</v>
      </c>
      <c r="D23" s="149"/>
      <c r="E23" s="149"/>
      <c r="F23" s="149"/>
      <c r="G23" s="149"/>
      <c r="H23" s="149"/>
      <c r="I23" s="41"/>
      <c r="J23" s="30">
        <f>(C23*D23)</f>
        <v>0</v>
      </c>
      <c r="K23" s="30">
        <f>(C23*E23)</f>
        <v>0</v>
      </c>
      <c r="L23" s="30">
        <f>(C23*F23)</f>
        <v>0</v>
      </c>
      <c r="M23" s="30">
        <f>(C23*G23)</f>
        <v>0</v>
      </c>
      <c r="N23" s="31">
        <f>(C23*H23)</f>
        <v>0</v>
      </c>
      <c r="O23" s="33">
        <f>SUM(J23:N23)</f>
        <v>0</v>
      </c>
      <c r="R23" s="49"/>
      <c r="S23" s="49"/>
    </row>
    <row r="24" spans="1:22" ht="15" customHeight="1" x14ac:dyDescent="0.25">
      <c r="A24" s="7" t="s">
        <v>113</v>
      </c>
      <c r="B24" s="1" t="s">
        <v>119</v>
      </c>
      <c r="C24" s="3">
        <v>0</v>
      </c>
      <c r="D24" s="149"/>
      <c r="E24" s="149"/>
      <c r="F24" s="149"/>
      <c r="G24" s="149"/>
      <c r="H24" s="149"/>
      <c r="I24" s="41"/>
      <c r="J24" s="30">
        <f>(C24*D24)</f>
        <v>0</v>
      </c>
      <c r="K24" s="50">
        <f>(C24*E24)</f>
        <v>0</v>
      </c>
      <c r="L24" s="50">
        <f>(C24*F24)</f>
        <v>0</v>
      </c>
      <c r="M24" s="30">
        <f>(C24*G24)</f>
        <v>0</v>
      </c>
      <c r="N24" s="31">
        <f>(C24*H24)</f>
        <v>0</v>
      </c>
      <c r="O24" s="33">
        <f>SUM(J24:N24)</f>
        <v>0</v>
      </c>
      <c r="R24" s="58"/>
      <c r="S24" s="58"/>
    </row>
    <row r="25" spans="1:22" ht="15" customHeight="1" x14ac:dyDescent="0.25">
      <c r="A25" s="7" t="s">
        <v>108</v>
      </c>
      <c r="B25" s="1" t="s">
        <v>120</v>
      </c>
      <c r="C25" s="3">
        <v>0</v>
      </c>
      <c r="D25" s="149"/>
      <c r="E25" s="149"/>
      <c r="F25" s="149"/>
      <c r="G25" s="149"/>
      <c r="H25" s="149"/>
      <c r="I25" s="41"/>
      <c r="J25" s="51">
        <f>(C25*D25)</f>
        <v>0</v>
      </c>
      <c r="K25" s="52">
        <f>(C25*E25)</f>
        <v>0</v>
      </c>
      <c r="L25" s="52">
        <f>(C25*F25)</f>
        <v>0</v>
      </c>
      <c r="M25" s="51">
        <f>(C25*G25)</f>
        <v>0</v>
      </c>
      <c r="N25" s="53">
        <f>(C25*H25)</f>
        <v>0</v>
      </c>
      <c r="O25" s="54">
        <f>SUM(J25:N25)</f>
        <v>0</v>
      </c>
      <c r="R25" s="62"/>
      <c r="S25" s="62"/>
    </row>
    <row r="26" spans="1:22" ht="15" customHeight="1" thickBot="1" x14ac:dyDescent="0.3">
      <c r="B26" s="183" t="s">
        <v>63</v>
      </c>
      <c r="C26" s="183"/>
      <c r="D26" s="183"/>
      <c r="E26" s="183"/>
      <c r="F26" s="183"/>
      <c r="G26" s="183"/>
      <c r="H26" s="183"/>
      <c r="I26" s="19"/>
      <c r="J26" s="55">
        <f>SUM(J23:J25)</f>
        <v>0</v>
      </c>
      <c r="K26" s="55">
        <f>SUM(K23:K25)</f>
        <v>0</v>
      </c>
      <c r="L26" s="55">
        <f>SUM(L23:L25)</f>
        <v>0</v>
      </c>
      <c r="M26" s="55">
        <f>SUM(M23:M25)</f>
        <v>0</v>
      </c>
      <c r="N26" s="56">
        <f>SUM(N23:N25)</f>
        <v>0</v>
      </c>
      <c r="O26" s="57">
        <f>SUM(J26:N26)</f>
        <v>0</v>
      </c>
      <c r="R26" s="48"/>
      <c r="S26" s="47"/>
    </row>
    <row r="27" spans="1:22" ht="15" customHeight="1" thickBot="1" x14ac:dyDescent="0.3">
      <c r="B27" s="161" t="s">
        <v>22</v>
      </c>
      <c r="C27" s="161"/>
      <c r="D27" s="161"/>
      <c r="E27" s="161"/>
      <c r="F27" s="161"/>
      <c r="G27" s="161"/>
      <c r="H27" s="161"/>
      <c r="I27" s="19"/>
      <c r="J27" s="59">
        <f>(J20+J26)</f>
        <v>0</v>
      </c>
      <c r="K27" s="59">
        <f>SUM(K26,K20)</f>
        <v>0</v>
      </c>
      <c r="L27" s="59">
        <f>SUM(L26,L20)</f>
        <v>0</v>
      </c>
      <c r="M27" s="59">
        <f>SUM(M26,M20)</f>
        <v>0</v>
      </c>
      <c r="N27" s="60">
        <f>SUM(N26,N20)</f>
        <v>0</v>
      </c>
      <c r="O27" s="61">
        <f>SUM(J27:N27)</f>
        <v>0</v>
      </c>
      <c r="Q27" s="222" t="s">
        <v>30</v>
      </c>
      <c r="R27" s="222"/>
      <c r="S27" s="222"/>
      <c r="T27" s="11"/>
      <c r="U27" s="11"/>
    </row>
    <row r="28" spans="1:22" ht="15" customHeight="1" x14ac:dyDescent="0.25">
      <c r="B28" s="189" t="s">
        <v>78</v>
      </c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Q28" s="65" t="s">
        <v>32</v>
      </c>
      <c r="R28" s="65"/>
      <c r="S28" s="66">
        <v>0.189</v>
      </c>
      <c r="T28" s="67" t="s">
        <v>49</v>
      </c>
      <c r="U28" s="68"/>
    </row>
    <row r="29" spans="1:22" ht="15" customHeight="1" x14ac:dyDescent="0.3">
      <c r="A29" s="7" t="s">
        <v>21</v>
      </c>
      <c r="B29" s="21" t="s">
        <v>20</v>
      </c>
      <c r="C29" s="63"/>
      <c r="F29" s="6"/>
      <c r="J29" s="26" t="s">
        <v>6</v>
      </c>
      <c r="K29" s="26" t="s">
        <v>5</v>
      </c>
      <c r="L29" s="26" t="s">
        <v>4</v>
      </c>
      <c r="M29" s="26" t="s">
        <v>3</v>
      </c>
      <c r="N29" s="26" t="s">
        <v>2</v>
      </c>
      <c r="O29" s="27" t="s">
        <v>92</v>
      </c>
      <c r="Q29" s="65" t="s">
        <v>34</v>
      </c>
      <c r="R29" s="65"/>
      <c r="S29" s="69">
        <v>0.192</v>
      </c>
      <c r="T29" s="67" t="s">
        <v>49</v>
      </c>
      <c r="U29" s="68"/>
    </row>
    <row r="30" spans="1:22" ht="15" customHeight="1" x14ac:dyDescent="0.25">
      <c r="A30" s="7" t="s">
        <v>107</v>
      </c>
      <c r="B30" s="24" t="str">
        <f>B11</f>
        <v>PI:</v>
      </c>
      <c r="C30" s="117"/>
      <c r="F30" s="6"/>
      <c r="J30" s="30">
        <f t="shared" ref="J30:J38" si="6">(C30*J11)</f>
        <v>0</v>
      </c>
      <c r="K30" s="30">
        <f t="shared" ref="K30:K38" si="7">(C30*K11)</f>
        <v>0</v>
      </c>
      <c r="L30" s="30">
        <f t="shared" ref="L30:L38" si="8">(C30*L11)</f>
        <v>0</v>
      </c>
      <c r="M30" s="30">
        <f t="shared" ref="M30:M38" si="9">(C30*M11)</f>
        <v>0</v>
      </c>
      <c r="N30" s="31">
        <f t="shared" ref="N30:N38" si="10">(C30*N11)</f>
        <v>0</v>
      </c>
      <c r="O30" s="33">
        <f t="shared" ref="O30:O38" si="11">SUM(J30:N30)</f>
        <v>0</v>
      </c>
      <c r="Q30" s="70" t="s">
        <v>50</v>
      </c>
      <c r="R30" s="70"/>
      <c r="S30" s="71">
        <v>0.107</v>
      </c>
      <c r="T30" s="67" t="s">
        <v>49</v>
      </c>
      <c r="U30" s="68"/>
      <c r="V30" s="11"/>
    </row>
    <row r="31" spans="1:22" ht="15" customHeight="1" x14ac:dyDescent="0.25">
      <c r="A31" s="7" t="s">
        <v>113</v>
      </c>
      <c r="B31" s="24" t="str">
        <f>B12</f>
        <v>CoPI 01:</v>
      </c>
      <c r="C31" s="117"/>
      <c r="F31" s="6"/>
      <c r="J31" s="30">
        <f t="shared" si="6"/>
        <v>0</v>
      </c>
      <c r="K31" s="30">
        <f t="shared" si="7"/>
        <v>0</v>
      </c>
      <c r="L31" s="30">
        <f t="shared" si="8"/>
        <v>0</v>
      </c>
      <c r="M31" s="30">
        <f t="shared" si="9"/>
        <v>0</v>
      </c>
      <c r="N31" s="31">
        <f t="shared" si="10"/>
        <v>0</v>
      </c>
      <c r="O31" s="33">
        <f t="shared" si="11"/>
        <v>0</v>
      </c>
      <c r="Q31" s="229" t="s">
        <v>38</v>
      </c>
      <c r="R31" s="230"/>
      <c r="S31" s="71">
        <v>0.03</v>
      </c>
      <c r="T31" s="67" t="s">
        <v>49</v>
      </c>
      <c r="U31" s="68"/>
      <c r="V31" s="68"/>
    </row>
    <row r="32" spans="1:22" ht="15" customHeight="1" x14ac:dyDescent="0.25">
      <c r="A32" s="7" t="s">
        <v>108</v>
      </c>
      <c r="B32" s="24" t="str">
        <f>B13</f>
        <v>CoPI 02:</v>
      </c>
      <c r="C32" s="117"/>
      <c r="F32" s="6"/>
      <c r="J32" s="30">
        <f t="shared" si="6"/>
        <v>0</v>
      </c>
      <c r="K32" s="30">
        <f t="shared" si="7"/>
        <v>0</v>
      </c>
      <c r="L32" s="30">
        <f t="shared" si="8"/>
        <v>0</v>
      </c>
      <c r="M32" s="30">
        <f t="shared" si="9"/>
        <v>0</v>
      </c>
      <c r="N32" s="31">
        <f t="shared" si="10"/>
        <v>0</v>
      </c>
      <c r="O32" s="33">
        <f t="shared" si="11"/>
        <v>0</v>
      </c>
      <c r="V32" s="68"/>
    </row>
    <row r="33" spans="1:22" ht="15" customHeight="1" x14ac:dyDescent="0.25">
      <c r="A33" s="7" t="s">
        <v>109</v>
      </c>
      <c r="B33" s="24" t="str">
        <f>B14</f>
        <v>CoPI 03:</v>
      </c>
      <c r="C33" s="117"/>
      <c r="F33" s="6"/>
      <c r="J33" s="30">
        <f t="shared" si="6"/>
        <v>0</v>
      </c>
      <c r="K33" s="30">
        <f t="shared" si="7"/>
        <v>0</v>
      </c>
      <c r="L33" s="30">
        <f t="shared" si="8"/>
        <v>0</v>
      </c>
      <c r="M33" s="30">
        <f t="shared" si="9"/>
        <v>0</v>
      </c>
      <c r="N33" s="31">
        <f t="shared" si="10"/>
        <v>0</v>
      </c>
      <c r="O33" s="33">
        <f t="shared" si="11"/>
        <v>0</v>
      </c>
      <c r="V33" s="68"/>
    </row>
    <row r="34" spans="1:22" ht="15" customHeight="1" x14ac:dyDescent="0.25">
      <c r="A34" s="7" t="s">
        <v>110</v>
      </c>
      <c r="B34" s="24" t="str">
        <f t="shared" ref="B34:B35" si="12">B15</f>
        <v>CoPI 04:</v>
      </c>
      <c r="C34" s="117"/>
      <c r="F34" s="6"/>
      <c r="J34" s="30">
        <f t="shared" si="6"/>
        <v>0</v>
      </c>
      <c r="K34" s="30">
        <f t="shared" si="7"/>
        <v>0</v>
      </c>
      <c r="L34" s="30">
        <f t="shared" si="8"/>
        <v>0</v>
      </c>
      <c r="M34" s="30">
        <f t="shared" si="9"/>
        <v>0</v>
      </c>
      <c r="N34" s="31">
        <f t="shared" si="10"/>
        <v>0</v>
      </c>
      <c r="O34" s="33">
        <f t="shared" si="11"/>
        <v>0</v>
      </c>
      <c r="V34" s="68"/>
    </row>
    <row r="35" spans="1:22" ht="15" customHeight="1" x14ac:dyDescent="0.25">
      <c r="A35" s="7" t="s">
        <v>111</v>
      </c>
      <c r="B35" s="24" t="str">
        <f t="shared" si="12"/>
        <v>CoPI 05:</v>
      </c>
      <c r="C35" s="117"/>
      <c r="F35" s="6"/>
      <c r="J35" s="30">
        <f t="shared" si="6"/>
        <v>0</v>
      </c>
      <c r="K35" s="30">
        <f t="shared" si="7"/>
        <v>0</v>
      </c>
      <c r="L35" s="30">
        <f t="shared" si="8"/>
        <v>0</v>
      </c>
      <c r="M35" s="30">
        <f t="shared" si="9"/>
        <v>0</v>
      </c>
      <c r="N35" s="31">
        <f t="shared" si="10"/>
        <v>0</v>
      </c>
      <c r="O35" s="33">
        <f t="shared" si="11"/>
        <v>0</v>
      </c>
      <c r="V35" s="68"/>
    </row>
    <row r="36" spans="1:22" ht="15" customHeight="1" x14ac:dyDescent="0.25">
      <c r="A36" s="7" t="s">
        <v>112</v>
      </c>
      <c r="B36" s="24" t="str">
        <f>B17</f>
        <v>Postdoctoral Research Associate</v>
      </c>
      <c r="C36" s="117"/>
      <c r="F36" s="6"/>
      <c r="J36" s="30">
        <f t="shared" si="6"/>
        <v>0</v>
      </c>
      <c r="K36" s="30">
        <f t="shared" si="7"/>
        <v>0</v>
      </c>
      <c r="L36" s="30">
        <f t="shared" si="8"/>
        <v>0</v>
      </c>
      <c r="M36" s="30">
        <f t="shared" si="9"/>
        <v>0</v>
      </c>
      <c r="N36" s="31">
        <f t="shared" si="10"/>
        <v>0</v>
      </c>
      <c r="O36" s="33">
        <f t="shared" si="11"/>
        <v>0</v>
      </c>
      <c r="V36" s="68"/>
    </row>
    <row r="37" spans="1:22" ht="15" customHeight="1" x14ac:dyDescent="0.25">
      <c r="A37" s="7" t="s">
        <v>125</v>
      </c>
      <c r="B37" s="24" t="str">
        <f>B18</f>
        <v xml:space="preserve">Full Time Staff </v>
      </c>
      <c r="C37" s="117"/>
      <c r="F37" s="6"/>
      <c r="J37" s="30">
        <f t="shared" si="6"/>
        <v>0</v>
      </c>
      <c r="K37" s="30">
        <f t="shared" si="7"/>
        <v>0</v>
      </c>
      <c r="L37" s="30">
        <f t="shared" si="8"/>
        <v>0</v>
      </c>
      <c r="M37" s="30">
        <f t="shared" si="9"/>
        <v>0</v>
      </c>
      <c r="N37" s="31">
        <f t="shared" si="10"/>
        <v>0</v>
      </c>
      <c r="O37" s="33">
        <f t="shared" si="11"/>
        <v>0</v>
      </c>
    </row>
    <row r="38" spans="1:22" ht="15" customHeight="1" x14ac:dyDescent="0.25">
      <c r="A38" s="7" t="s">
        <v>126</v>
      </c>
      <c r="B38" s="24" t="str">
        <f>B19</f>
        <v>Part Time Staff (not eligible for full time benefits)</v>
      </c>
      <c r="C38" s="72">
        <v>0.107</v>
      </c>
      <c r="F38" s="6"/>
      <c r="J38" s="30">
        <f t="shared" si="6"/>
        <v>0</v>
      </c>
      <c r="K38" s="30">
        <f t="shared" si="7"/>
        <v>0</v>
      </c>
      <c r="L38" s="30">
        <f t="shared" si="8"/>
        <v>0</v>
      </c>
      <c r="M38" s="30">
        <f t="shared" si="9"/>
        <v>0</v>
      </c>
      <c r="N38" s="31">
        <f t="shared" si="10"/>
        <v>0</v>
      </c>
      <c r="O38" s="33">
        <f t="shared" si="11"/>
        <v>0</v>
      </c>
    </row>
    <row r="39" spans="1:22" ht="15" customHeight="1" x14ac:dyDescent="0.25">
      <c r="A39" s="7" t="s">
        <v>107</v>
      </c>
      <c r="B39" s="24" t="str">
        <f>B23</f>
        <v>Graduate Student(s)</v>
      </c>
      <c r="C39" s="72">
        <v>0.03</v>
      </c>
      <c r="F39" s="6"/>
      <c r="J39" s="30">
        <f>(C39*J23)</f>
        <v>0</v>
      </c>
      <c r="K39" s="30">
        <f>(C39*K23)</f>
        <v>0</v>
      </c>
      <c r="L39" s="30">
        <f>(C39*L23)</f>
        <v>0</v>
      </c>
      <c r="M39" s="30">
        <f>(C39*M23)</f>
        <v>0</v>
      </c>
      <c r="N39" s="31">
        <f>(C39*N23)</f>
        <v>0</v>
      </c>
      <c r="O39" s="33">
        <f>SUM(J39:N39)</f>
        <v>0</v>
      </c>
    </row>
    <row r="40" spans="1:22" ht="15" customHeight="1" x14ac:dyDescent="0.25">
      <c r="A40" s="7" t="s">
        <v>113</v>
      </c>
      <c r="B40" s="24" t="str">
        <f>B24</f>
        <v>Graduate Students (Hourly)</v>
      </c>
      <c r="C40" s="72">
        <v>0.03</v>
      </c>
      <c r="F40" s="6"/>
      <c r="J40" s="30">
        <f>(C40*J24)</f>
        <v>0</v>
      </c>
      <c r="K40" s="30">
        <f>(C40*K24)</f>
        <v>0</v>
      </c>
      <c r="L40" s="30">
        <f>(C40*L24)</f>
        <v>0</v>
      </c>
      <c r="M40" s="30">
        <f>(C40*M24)</f>
        <v>0</v>
      </c>
      <c r="N40" s="31">
        <f>(C40*N24)</f>
        <v>0</v>
      </c>
      <c r="O40" s="33">
        <f>SUM(J40:N40)</f>
        <v>0</v>
      </c>
    </row>
    <row r="41" spans="1:22" ht="15" customHeight="1" x14ac:dyDescent="0.25">
      <c r="A41" s="7" t="s">
        <v>108</v>
      </c>
      <c r="B41" s="24" t="str">
        <f>B25</f>
        <v>Undergraduate Student(s) (Hourly)</v>
      </c>
      <c r="C41" s="72">
        <v>0.03</v>
      </c>
      <c r="F41" s="6"/>
      <c r="J41" s="50">
        <f>(J25*C41)</f>
        <v>0</v>
      </c>
      <c r="K41" s="50">
        <f>(C41*K25)</f>
        <v>0</v>
      </c>
      <c r="L41" s="50">
        <f>(C41*L25)</f>
        <v>0</v>
      </c>
      <c r="M41" s="50">
        <f>(C41*M25)</f>
        <v>0</v>
      </c>
      <c r="N41" s="73">
        <f>(C41*N25)</f>
        <v>0</v>
      </c>
      <c r="O41" s="42">
        <f>SUM(J41:N41)</f>
        <v>0</v>
      </c>
    </row>
    <row r="42" spans="1:22" ht="15" customHeight="1" thickBot="1" x14ac:dyDescent="0.3">
      <c r="B42" s="183" t="s">
        <v>62</v>
      </c>
      <c r="C42" s="183"/>
      <c r="D42" s="183"/>
      <c r="E42" s="183"/>
      <c r="F42" s="183"/>
      <c r="G42" s="183"/>
      <c r="H42" s="183"/>
      <c r="I42" s="74"/>
      <c r="J42" s="43">
        <f>SUM(J30:J41)</f>
        <v>0</v>
      </c>
      <c r="K42" s="43">
        <f>SUM(K30:K41)</f>
        <v>0</v>
      </c>
      <c r="L42" s="43">
        <f>SUM(L30:L41)</f>
        <v>0</v>
      </c>
      <c r="M42" s="43">
        <f>SUM(M30:M41)</f>
        <v>0</v>
      </c>
      <c r="N42" s="44">
        <f>SUM(N30:N41)</f>
        <v>0</v>
      </c>
      <c r="O42" s="45">
        <f>SUM(J42:N42)</f>
        <v>0</v>
      </c>
    </row>
    <row r="43" spans="1:22" s="76" customFormat="1" ht="15" customHeight="1" x14ac:dyDescent="0.25">
      <c r="A43" s="75"/>
      <c r="B43" s="188" t="s">
        <v>79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U43" s="6"/>
    </row>
    <row r="44" spans="1:22" ht="15" customHeight="1" x14ac:dyDescent="0.3">
      <c r="A44" s="7" t="s">
        <v>19</v>
      </c>
      <c r="B44" s="21" t="s">
        <v>18</v>
      </c>
      <c r="D44" s="22" t="s">
        <v>6</v>
      </c>
      <c r="E44" s="22" t="s">
        <v>5</v>
      </c>
      <c r="F44" s="22" t="s">
        <v>4</v>
      </c>
      <c r="G44" s="22" t="s">
        <v>3</v>
      </c>
      <c r="H44" s="22" t="s">
        <v>2</v>
      </c>
      <c r="J44" s="26" t="s">
        <v>6</v>
      </c>
      <c r="K44" s="26" t="s">
        <v>5</v>
      </c>
      <c r="L44" s="26" t="s">
        <v>4</v>
      </c>
      <c r="M44" s="26" t="s">
        <v>3</v>
      </c>
      <c r="N44" s="26" t="s">
        <v>2</v>
      </c>
      <c r="O44" s="27" t="s">
        <v>91</v>
      </c>
    </row>
    <row r="45" spans="1:22" ht="15" customHeight="1" x14ac:dyDescent="0.25">
      <c r="A45" s="7" t="s">
        <v>107</v>
      </c>
      <c r="B45" s="24" t="str">
        <f>B11</f>
        <v>PI:</v>
      </c>
      <c r="C45" s="118">
        <v>0</v>
      </c>
      <c r="D45" s="158">
        <f t="shared" ref="D45:D48" si="13">D11</f>
        <v>0</v>
      </c>
      <c r="E45" s="158">
        <f t="shared" ref="E45:H53" si="14">E11</f>
        <v>0</v>
      </c>
      <c r="F45" s="158">
        <f t="shared" si="14"/>
        <v>0</v>
      </c>
      <c r="G45" s="158">
        <f t="shared" si="14"/>
        <v>0</v>
      </c>
      <c r="H45" s="158">
        <f t="shared" si="14"/>
        <v>0</v>
      </c>
      <c r="I45" s="78"/>
      <c r="J45" s="30">
        <f t="shared" ref="J45:J55" si="15">(C45*D45)</f>
        <v>0</v>
      </c>
      <c r="K45" s="30">
        <f t="shared" ref="K45:K53" si="16">(C45*E45)*1.03</f>
        <v>0</v>
      </c>
      <c r="L45" s="30">
        <f t="shared" ref="L45:L53" si="17">(C45*F45)*1.03*1.03</f>
        <v>0</v>
      </c>
      <c r="M45" s="30">
        <f t="shared" ref="M45:M53" si="18">(C45*G45)*1.03*1.03*1.03</f>
        <v>0</v>
      </c>
      <c r="N45" s="31">
        <f t="shared" ref="N45:N53" si="19">(C45*H45)*1.03*1.03*1.03*1.03</f>
        <v>0</v>
      </c>
      <c r="O45" s="33">
        <f t="shared" ref="O45:O52" si="20">SUM(J45:N45)</f>
        <v>0</v>
      </c>
    </row>
    <row r="46" spans="1:22" ht="15" customHeight="1" x14ac:dyDescent="0.25">
      <c r="A46" s="7" t="s">
        <v>113</v>
      </c>
      <c r="B46" s="24" t="str">
        <f>B12</f>
        <v>CoPI 01:</v>
      </c>
      <c r="C46" s="118">
        <v>0</v>
      </c>
      <c r="D46" s="158">
        <f t="shared" si="13"/>
        <v>0</v>
      </c>
      <c r="E46" s="158">
        <f t="shared" si="14"/>
        <v>0</v>
      </c>
      <c r="F46" s="158">
        <f t="shared" si="14"/>
        <v>0</v>
      </c>
      <c r="G46" s="158">
        <f t="shared" si="14"/>
        <v>0</v>
      </c>
      <c r="H46" s="158">
        <f t="shared" si="14"/>
        <v>0</v>
      </c>
      <c r="I46" s="78"/>
      <c r="J46" s="30">
        <f t="shared" si="15"/>
        <v>0</v>
      </c>
      <c r="K46" s="30">
        <f t="shared" si="16"/>
        <v>0</v>
      </c>
      <c r="L46" s="30">
        <f t="shared" si="17"/>
        <v>0</v>
      </c>
      <c r="M46" s="30">
        <f t="shared" si="18"/>
        <v>0</v>
      </c>
      <c r="N46" s="31">
        <f t="shared" si="19"/>
        <v>0</v>
      </c>
      <c r="O46" s="33">
        <f t="shared" si="20"/>
        <v>0</v>
      </c>
      <c r="Q46" s="219" t="s">
        <v>100</v>
      </c>
      <c r="R46" s="220"/>
      <c r="S46" s="220"/>
      <c r="T46" s="221"/>
    </row>
    <row r="47" spans="1:22" ht="15" customHeight="1" x14ac:dyDescent="0.25">
      <c r="A47" s="7" t="s">
        <v>108</v>
      </c>
      <c r="B47" s="24" t="str">
        <f>B13</f>
        <v>CoPI 02:</v>
      </c>
      <c r="C47" s="118">
        <v>0</v>
      </c>
      <c r="D47" s="158">
        <f t="shared" si="13"/>
        <v>0</v>
      </c>
      <c r="E47" s="158">
        <f t="shared" si="14"/>
        <v>0</v>
      </c>
      <c r="F47" s="158">
        <f t="shared" si="14"/>
        <v>0</v>
      </c>
      <c r="G47" s="158">
        <f t="shared" si="14"/>
        <v>0</v>
      </c>
      <c r="H47" s="158">
        <f t="shared" si="14"/>
        <v>0</v>
      </c>
      <c r="I47" s="78"/>
      <c r="J47" s="30">
        <f t="shared" si="15"/>
        <v>0</v>
      </c>
      <c r="K47" s="30">
        <f t="shared" si="16"/>
        <v>0</v>
      </c>
      <c r="L47" s="30">
        <f t="shared" si="17"/>
        <v>0</v>
      </c>
      <c r="M47" s="30">
        <f t="shared" si="18"/>
        <v>0</v>
      </c>
      <c r="N47" s="31">
        <f t="shared" si="19"/>
        <v>0</v>
      </c>
      <c r="O47" s="33">
        <f t="shared" si="20"/>
        <v>0</v>
      </c>
      <c r="Q47" s="231" t="s">
        <v>51</v>
      </c>
      <c r="R47" s="232"/>
      <c r="S47" s="233"/>
      <c r="T47" s="79" t="s">
        <v>1</v>
      </c>
    </row>
    <row r="48" spans="1:22" ht="15" customHeight="1" x14ac:dyDescent="0.25">
      <c r="A48" s="7" t="s">
        <v>109</v>
      </c>
      <c r="B48" s="24" t="str">
        <f>B14</f>
        <v>CoPI 03:</v>
      </c>
      <c r="C48" s="118">
        <v>0</v>
      </c>
      <c r="D48" s="158">
        <f t="shared" si="13"/>
        <v>0</v>
      </c>
      <c r="E48" s="158">
        <f t="shared" si="14"/>
        <v>0</v>
      </c>
      <c r="F48" s="158">
        <f t="shared" si="14"/>
        <v>0</v>
      </c>
      <c r="G48" s="158">
        <f t="shared" si="14"/>
        <v>0</v>
      </c>
      <c r="H48" s="158">
        <f t="shared" si="14"/>
        <v>0</v>
      </c>
      <c r="I48" s="78"/>
      <c r="J48" s="30">
        <f t="shared" si="15"/>
        <v>0</v>
      </c>
      <c r="K48" s="30">
        <f t="shared" si="16"/>
        <v>0</v>
      </c>
      <c r="L48" s="30">
        <f t="shared" si="17"/>
        <v>0</v>
      </c>
      <c r="M48" s="30">
        <f t="shared" si="18"/>
        <v>0</v>
      </c>
      <c r="N48" s="31">
        <f t="shared" si="19"/>
        <v>0</v>
      </c>
      <c r="O48" s="33">
        <f t="shared" si="20"/>
        <v>0</v>
      </c>
      <c r="Q48" s="234" t="s">
        <v>33</v>
      </c>
      <c r="R48" s="235"/>
      <c r="S48" s="236"/>
      <c r="T48" s="80">
        <v>1057.17</v>
      </c>
    </row>
    <row r="49" spans="1:20" ht="15" customHeight="1" x14ac:dyDescent="0.25">
      <c r="A49" s="7" t="s">
        <v>110</v>
      </c>
      <c r="B49" s="24" t="str">
        <f t="shared" ref="B49:B50" si="21">B15</f>
        <v>CoPI 04:</v>
      </c>
      <c r="C49" s="118">
        <v>0</v>
      </c>
      <c r="D49" s="158">
        <f t="shared" ref="D49:D50" si="22">D15</f>
        <v>0</v>
      </c>
      <c r="E49" s="158">
        <f t="shared" si="14"/>
        <v>0</v>
      </c>
      <c r="F49" s="158">
        <f t="shared" si="14"/>
        <v>0</v>
      </c>
      <c r="G49" s="158">
        <f t="shared" si="14"/>
        <v>0</v>
      </c>
      <c r="H49" s="158">
        <f t="shared" si="14"/>
        <v>0</v>
      </c>
      <c r="I49" s="78"/>
      <c r="J49" s="30">
        <f t="shared" si="15"/>
        <v>0</v>
      </c>
      <c r="K49" s="30">
        <f t="shared" si="16"/>
        <v>0</v>
      </c>
      <c r="L49" s="30">
        <f t="shared" si="17"/>
        <v>0</v>
      </c>
      <c r="M49" s="30">
        <f t="shared" si="18"/>
        <v>0</v>
      </c>
      <c r="N49" s="31">
        <f t="shared" si="19"/>
        <v>0</v>
      </c>
      <c r="O49" s="33">
        <f t="shared" ref="O49:O50" si="23">SUM(J49:N49)</f>
        <v>0</v>
      </c>
      <c r="Q49" s="234" t="s">
        <v>97</v>
      </c>
      <c r="R49" s="235"/>
      <c r="S49" s="236"/>
      <c r="T49" s="80">
        <v>1338.21</v>
      </c>
    </row>
    <row r="50" spans="1:20" ht="15" customHeight="1" x14ac:dyDescent="0.25">
      <c r="A50" s="7" t="s">
        <v>111</v>
      </c>
      <c r="B50" s="24" t="str">
        <f t="shared" si="21"/>
        <v>CoPI 05:</v>
      </c>
      <c r="C50" s="118">
        <v>0</v>
      </c>
      <c r="D50" s="158">
        <f t="shared" si="22"/>
        <v>0</v>
      </c>
      <c r="E50" s="158">
        <f t="shared" si="14"/>
        <v>0</v>
      </c>
      <c r="F50" s="158">
        <f t="shared" si="14"/>
        <v>0</v>
      </c>
      <c r="G50" s="158">
        <f t="shared" si="14"/>
        <v>0</v>
      </c>
      <c r="H50" s="158">
        <f t="shared" si="14"/>
        <v>0</v>
      </c>
      <c r="I50" s="78"/>
      <c r="J50" s="30">
        <f t="shared" si="15"/>
        <v>0</v>
      </c>
      <c r="K50" s="30">
        <f t="shared" si="16"/>
        <v>0</v>
      </c>
      <c r="L50" s="30">
        <f t="shared" si="17"/>
        <v>0</v>
      </c>
      <c r="M50" s="30">
        <f t="shared" si="18"/>
        <v>0</v>
      </c>
      <c r="N50" s="31">
        <f t="shared" si="19"/>
        <v>0</v>
      </c>
      <c r="O50" s="33">
        <f t="shared" si="23"/>
        <v>0</v>
      </c>
      <c r="Q50" s="237" t="s">
        <v>98</v>
      </c>
      <c r="R50" s="238"/>
      <c r="S50" s="239"/>
      <c r="T50" s="80">
        <v>1252.43</v>
      </c>
    </row>
    <row r="51" spans="1:20" ht="15" customHeight="1" x14ac:dyDescent="0.25">
      <c r="A51" s="7" t="s">
        <v>112</v>
      </c>
      <c r="B51" s="24" t="str">
        <f>B17</f>
        <v>Postdoctoral Research Associate</v>
      </c>
      <c r="C51" s="118">
        <v>0</v>
      </c>
      <c r="D51" s="158">
        <f t="shared" ref="D51:D53" si="24">D17</f>
        <v>0</v>
      </c>
      <c r="E51" s="158">
        <f t="shared" si="14"/>
        <v>0</v>
      </c>
      <c r="F51" s="158">
        <f t="shared" si="14"/>
        <v>0</v>
      </c>
      <c r="G51" s="158">
        <f t="shared" si="14"/>
        <v>0</v>
      </c>
      <c r="H51" s="158">
        <f t="shared" si="14"/>
        <v>0</v>
      </c>
      <c r="I51" s="78"/>
      <c r="J51" s="30">
        <f t="shared" si="15"/>
        <v>0</v>
      </c>
      <c r="K51" s="30">
        <f t="shared" si="16"/>
        <v>0</v>
      </c>
      <c r="L51" s="30">
        <f t="shared" si="17"/>
        <v>0</v>
      </c>
      <c r="M51" s="30">
        <f t="shared" si="18"/>
        <v>0</v>
      </c>
      <c r="N51" s="31">
        <f t="shared" si="19"/>
        <v>0</v>
      </c>
      <c r="O51" s="33">
        <f t="shared" si="20"/>
        <v>0</v>
      </c>
      <c r="Q51" s="237" t="s">
        <v>99</v>
      </c>
      <c r="R51" s="238"/>
      <c r="S51" s="239"/>
      <c r="T51" s="80">
        <v>1452.67</v>
      </c>
    </row>
    <row r="52" spans="1:20" ht="15" customHeight="1" x14ac:dyDescent="0.25">
      <c r="A52" s="7" t="s">
        <v>125</v>
      </c>
      <c r="B52" s="24" t="str">
        <f>B18</f>
        <v xml:space="preserve">Full Time Staff </v>
      </c>
      <c r="C52" s="118">
        <v>0</v>
      </c>
      <c r="D52" s="158">
        <f t="shared" si="24"/>
        <v>0</v>
      </c>
      <c r="E52" s="158">
        <f t="shared" si="14"/>
        <v>0</v>
      </c>
      <c r="F52" s="158">
        <f t="shared" si="14"/>
        <v>0</v>
      </c>
      <c r="G52" s="158">
        <f t="shared" si="14"/>
        <v>0</v>
      </c>
      <c r="H52" s="158">
        <f t="shared" si="14"/>
        <v>0</v>
      </c>
      <c r="I52" s="78"/>
      <c r="J52" s="30">
        <f t="shared" si="15"/>
        <v>0</v>
      </c>
      <c r="K52" s="30">
        <f t="shared" si="16"/>
        <v>0</v>
      </c>
      <c r="L52" s="30">
        <f t="shared" si="17"/>
        <v>0</v>
      </c>
      <c r="M52" s="30">
        <f t="shared" si="18"/>
        <v>0</v>
      </c>
      <c r="N52" s="31">
        <f t="shared" si="19"/>
        <v>0</v>
      </c>
      <c r="O52" s="33">
        <f t="shared" si="20"/>
        <v>0</v>
      </c>
      <c r="Q52" s="237" t="s">
        <v>101</v>
      </c>
      <c r="R52" s="238"/>
      <c r="S52" s="239"/>
      <c r="T52" s="80">
        <v>1185</v>
      </c>
    </row>
    <row r="53" spans="1:20" ht="15" customHeight="1" x14ac:dyDescent="0.25">
      <c r="A53" s="7" t="s">
        <v>126</v>
      </c>
      <c r="B53" s="24" t="str">
        <f>B19</f>
        <v>Part Time Staff (not eligible for full time benefits)</v>
      </c>
      <c r="C53" s="81">
        <v>592</v>
      </c>
      <c r="D53" s="158">
        <f t="shared" si="24"/>
        <v>0</v>
      </c>
      <c r="E53" s="158">
        <f t="shared" si="14"/>
        <v>0</v>
      </c>
      <c r="F53" s="158">
        <f t="shared" si="14"/>
        <v>0</v>
      </c>
      <c r="G53" s="158">
        <f t="shared" si="14"/>
        <v>0</v>
      </c>
      <c r="H53" s="158">
        <f t="shared" si="14"/>
        <v>0</v>
      </c>
      <c r="I53" s="78"/>
      <c r="J53" s="30">
        <f t="shared" si="15"/>
        <v>0</v>
      </c>
      <c r="K53" s="30">
        <f t="shared" si="16"/>
        <v>0</v>
      </c>
      <c r="L53" s="30">
        <f t="shared" si="17"/>
        <v>0</v>
      </c>
      <c r="M53" s="30">
        <f t="shared" si="18"/>
        <v>0</v>
      </c>
      <c r="N53" s="31">
        <f t="shared" si="19"/>
        <v>0</v>
      </c>
      <c r="O53" s="33">
        <f>SUM(J53:N53)</f>
        <v>0</v>
      </c>
      <c r="Q53" s="240" t="s">
        <v>102</v>
      </c>
      <c r="R53" s="241"/>
      <c r="S53" s="242"/>
      <c r="T53" s="80">
        <v>592</v>
      </c>
    </row>
    <row r="54" spans="1:20" ht="15" customHeight="1" x14ac:dyDescent="0.25">
      <c r="A54" s="7" t="s">
        <v>107</v>
      </c>
      <c r="B54" s="24" t="str">
        <f>B23</f>
        <v>Graduate Student(s)</v>
      </c>
      <c r="C54" s="160">
        <v>288</v>
      </c>
      <c r="D54" s="158">
        <f t="shared" ref="D54:H55" si="25">D23</f>
        <v>0</v>
      </c>
      <c r="E54" s="158">
        <f t="shared" si="25"/>
        <v>0</v>
      </c>
      <c r="F54" s="158">
        <f t="shared" si="25"/>
        <v>0</v>
      </c>
      <c r="G54" s="158">
        <f t="shared" si="25"/>
        <v>0</v>
      </c>
      <c r="H54" s="158">
        <f t="shared" si="25"/>
        <v>0</v>
      </c>
      <c r="I54" s="78"/>
      <c r="J54" s="30">
        <f t="shared" si="15"/>
        <v>0</v>
      </c>
      <c r="K54" s="30">
        <f>(C54*E54)</f>
        <v>0</v>
      </c>
      <c r="L54" s="30">
        <f>(C54*F54)</f>
        <v>0</v>
      </c>
      <c r="M54" s="30">
        <f>(C54*G54)</f>
        <v>0</v>
      </c>
      <c r="N54" s="31">
        <f>(C54*H54)</f>
        <v>0</v>
      </c>
      <c r="O54" s="33">
        <f>SUM(J54:N54)</f>
        <v>0</v>
      </c>
      <c r="Q54" s="237" t="s">
        <v>103</v>
      </c>
      <c r="R54" s="238"/>
      <c r="S54" s="239"/>
      <c r="T54" s="80">
        <v>288</v>
      </c>
    </row>
    <row r="55" spans="1:20" ht="15" customHeight="1" x14ac:dyDescent="0.25">
      <c r="A55" s="7" t="s">
        <v>113</v>
      </c>
      <c r="B55" s="24" t="str">
        <f>B24</f>
        <v>Graduate Students (Hourly)</v>
      </c>
      <c r="C55" s="82">
        <v>288</v>
      </c>
      <c r="D55" s="159">
        <f t="shared" si="25"/>
        <v>0</v>
      </c>
      <c r="E55" s="159">
        <f t="shared" si="25"/>
        <v>0</v>
      </c>
      <c r="F55" s="159">
        <f t="shared" si="25"/>
        <v>0</v>
      </c>
      <c r="G55" s="159">
        <f t="shared" si="25"/>
        <v>0</v>
      </c>
      <c r="H55" s="159">
        <f t="shared" si="25"/>
        <v>0</v>
      </c>
      <c r="I55" s="78"/>
      <c r="J55" s="50">
        <f t="shared" si="15"/>
        <v>0</v>
      </c>
      <c r="K55" s="50">
        <f>(C55*E55)</f>
        <v>0</v>
      </c>
      <c r="L55" s="50">
        <f>(C55*F55)</f>
        <v>0</v>
      </c>
      <c r="M55" s="50">
        <f>(C55*G55)</f>
        <v>0</v>
      </c>
      <c r="N55" s="73">
        <f>(C55*H55)</f>
        <v>0</v>
      </c>
      <c r="O55" s="42">
        <f>SUM(J55:N55)</f>
        <v>0</v>
      </c>
      <c r="Q55" s="223" t="s">
        <v>40</v>
      </c>
      <c r="R55" s="224"/>
      <c r="S55" s="224"/>
      <c r="T55" s="225"/>
    </row>
    <row r="56" spans="1:20" ht="15" customHeight="1" thickBot="1" x14ac:dyDescent="0.3">
      <c r="B56" s="183" t="s">
        <v>61</v>
      </c>
      <c r="C56" s="183"/>
      <c r="D56" s="183"/>
      <c r="E56" s="183"/>
      <c r="F56" s="183"/>
      <c r="G56" s="183"/>
      <c r="H56" s="183"/>
      <c r="I56" s="74"/>
      <c r="J56" s="43">
        <f>SUM(J45:J55)</f>
        <v>0</v>
      </c>
      <c r="K56" s="43">
        <f>SUM(K45:K55)</f>
        <v>0</v>
      </c>
      <c r="L56" s="43">
        <f>SUM(L45:L55)</f>
        <v>0</v>
      </c>
      <c r="M56" s="43">
        <f>SUM(M45:M55)</f>
        <v>0</v>
      </c>
      <c r="N56" s="44">
        <f>SUM(N45:N55)</f>
        <v>0</v>
      </c>
      <c r="O56" s="45">
        <f>SUM(J56:N56)</f>
        <v>0</v>
      </c>
      <c r="Q56" s="226"/>
      <c r="R56" s="227"/>
      <c r="S56" s="227"/>
      <c r="T56" s="228"/>
    </row>
    <row r="57" spans="1:20" ht="15" customHeight="1" thickBot="1" x14ac:dyDescent="0.3">
      <c r="B57" s="183" t="s">
        <v>122</v>
      </c>
      <c r="C57" s="183"/>
      <c r="D57" s="183"/>
      <c r="E57" s="183"/>
      <c r="F57" s="183"/>
      <c r="G57" s="183"/>
      <c r="H57" s="183"/>
      <c r="I57" s="74"/>
      <c r="J57" s="83">
        <f t="shared" ref="J57:O57" si="26">J56+J42</f>
        <v>0</v>
      </c>
      <c r="K57" s="83">
        <f t="shared" si="26"/>
        <v>0</v>
      </c>
      <c r="L57" s="83">
        <f t="shared" si="26"/>
        <v>0</v>
      </c>
      <c r="M57" s="83">
        <f t="shared" si="26"/>
        <v>0</v>
      </c>
      <c r="N57" s="84">
        <f t="shared" si="26"/>
        <v>0</v>
      </c>
      <c r="O57" s="45">
        <f t="shared" si="26"/>
        <v>0</v>
      </c>
    </row>
    <row r="58" spans="1:20" ht="15" customHeight="1" thickBot="1" x14ac:dyDescent="0.3">
      <c r="B58" s="183" t="s">
        <v>17</v>
      </c>
      <c r="C58" s="183"/>
      <c r="D58" s="183"/>
      <c r="E58" s="183"/>
      <c r="F58" s="183"/>
      <c r="G58" s="183"/>
      <c r="H58" s="183"/>
      <c r="I58" s="74"/>
      <c r="J58" s="43">
        <f>(J27+J42+J56)</f>
        <v>0</v>
      </c>
      <c r="K58" s="43">
        <f>(K27+K42+K56)</f>
        <v>0</v>
      </c>
      <c r="L58" s="43">
        <f>(L27+L42+L56)</f>
        <v>0</v>
      </c>
      <c r="M58" s="43">
        <f>(M27+M42+M56)</f>
        <v>0</v>
      </c>
      <c r="N58" s="44">
        <f>(N27+N42+N56)</f>
        <v>0</v>
      </c>
      <c r="O58" s="45">
        <f>SUM(J58:N58)</f>
        <v>0</v>
      </c>
    </row>
    <row r="59" spans="1:20" ht="15" customHeight="1" x14ac:dyDescent="0.25">
      <c r="B59" s="189" t="s">
        <v>136</v>
      </c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</row>
    <row r="60" spans="1:20" ht="15" customHeight="1" x14ac:dyDescent="0.25">
      <c r="B60" s="189" t="s">
        <v>143</v>
      </c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</row>
    <row r="61" spans="1:20" ht="15" customHeight="1" x14ac:dyDescent="0.3">
      <c r="A61" s="7" t="s">
        <v>16</v>
      </c>
      <c r="B61" s="85" t="s">
        <v>66</v>
      </c>
      <c r="C61" s="25"/>
      <c r="D61" s="25"/>
      <c r="E61" s="25"/>
      <c r="F61" s="25"/>
      <c r="G61" s="25"/>
      <c r="H61" s="25"/>
      <c r="I61" s="25"/>
      <c r="J61" s="26" t="s">
        <v>6</v>
      </c>
      <c r="K61" s="26" t="s">
        <v>5</v>
      </c>
      <c r="L61" s="26" t="s">
        <v>4</v>
      </c>
      <c r="M61" s="26" t="s">
        <v>3</v>
      </c>
      <c r="N61" s="26" t="s">
        <v>2</v>
      </c>
      <c r="O61" s="27" t="s">
        <v>90</v>
      </c>
    </row>
    <row r="62" spans="1:20" ht="15" customHeight="1" x14ac:dyDescent="0.25">
      <c r="A62" s="7" t="s">
        <v>107</v>
      </c>
      <c r="B62" s="186" t="s">
        <v>132</v>
      </c>
      <c r="C62" s="186"/>
      <c r="D62" s="186"/>
      <c r="E62" s="186"/>
      <c r="F62" s="186"/>
      <c r="G62" s="186"/>
      <c r="H62" s="187"/>
      <c r="J62" s="129">
        <v>0</v>
      </c>
      <c r="K62" s="129">
        <v>0</v>
      </c>
      <c r="L62" s="129">
        <v>0</v>
      </c>
      <c r="M62" s="129">
        <v>0</v>
      </c>
      <c r="N62" s="130">
        <v>0</v>
      </c>
      <c r="O62" s="33">
        <f>SUM(J62:N62)</f>
        <v>0</v>
      </c>
    </row>
    <row r="63" spans="1:20" ht="15" customHeight="1" x14ac:dyDescent="0.25">
      <c r="A63" s="7" t="s">
        <v>113</v>
      </c>
      <c r="B63" s="186" t="s">
        <v>132</v>
      </c>
      <c r="C63" s="186"/>
      <c r="D63" s="186"/>
      <c r="E63" s="186"/>
      <c r="F63" s="186"/>
      <c r="G63" s="186"/>
      <c r="H63" s="187"/>
      <c r="J63" s="129">
        <v>0</v>
      </c>
      <c r="K63" s="129">
        <v>0</v>
      </c>
      <c r="L63" s="129">
        <v>0</v>
      </c>
      <c r="M63" s="129">
        <v>0</v>
      </c>
      <c r="N63" s="130">
        <v>0</v>
      </c>
      <c r="O63" s="33">
        <f>SUM(J63:N63)</f>
        <v>0</v>
      </c>
    </row>
    <row r="64" spans="1:20" ht="15" customHeight="1" x14ac:dyDescent="0.25">
      <c r="A64" s="7" t="s">
        <v>108</v>
      </c>
      <c r="B64" s="186" t="s">
        <v>132</v>
      </c>
      <c r="C64" s="186"/>
      <c r="D64" s="186"/>
      <c r="E64" s="186"/>
      <c r="F64" s="186"/>
      <c r="G64" s="186"/>
      <c r="H64" s="187"/>
      <c r="J64" s="131">
        <v>0</v>
      </c>
      <c r="K64" s="131">
        <v>0</v>
      </c>
      <c r="L64" s="131">
        <v>0</v>
      </c>
      <c r="M64" s="131">
        <v>0</v>
      </c>
      <c r="N64" s="132">
        <v>0</v>
      </c>
      <c r="O64" s="42">
        <f>SUM(J64:N64)</f>
        <v>0</v>
      </c>
    </row>
    <row r="65" spans="1:15" ht="15" customHeight="1" thickBot="1" x14ac:dyDescent="0.3">
      <c r="B65" s="183" t="s">
        <v>71</v>
      </c>
      <c r="C65" s="183"/>
      <c r="D65" s="183"/>
      <c r="E65" s="184"/>
      <c r="F65" s="183"/>
      <c r="G65" s="183"/>
      <c r="H65" s="183"/>
      <c r="I65" s="74"/>
      <c r="J65" s="43">
        <f>SUM(J62:J64)</f>
        <v>0</v>
      </c>
      <c r="K65" s="43">
        <f>SUM(K62:K64)</f>
        <v>0</v>
      </c>
      <c r="L65" s="43">
        <f>SUM(L62:L64)</f>
        <v>0</v>
      </c>
      <c r="M65" s="43">
        <f>SUM(M62:M64)</f>
        <v>0</v>
      </c>
      <c r="N65" s="86">
        <f>SUM(N62:N64)</f>
        <v>0</v>
      </c>
      <c r="O65" s="45">
        <f>SUM(J65:N65)</f>
        <v>0</v>
      </c>
    </row>
    <row r="66" spans="1:15" ht="15" customHeight="1" x14ac:dyDescent="0.3">
      <c r="A66" s="7" t="s">
        <v>15</v>
      </c>
      <c r="B66" s="21" t="s">
        <v>14</v>
      </c>
      <c r="C66" s="87"/>
      <c r="D66" s="146" t="s">
        <v>52</v>
      </c>
      <c r="E66" s="148"/>
      <c r="H66" s="6"/>
      <c r="J66" s="26" t="s">
        <v>6</v>
      </c>
      <c r="K66" s="26" t="s">
        <v>5</v>
      </c>
      <c r="L66" s="26" t="s">
        <v>4</v>
      </c>
      <c r="M66" s="26" t="s">
        <v>3</v>
      </c>
      <c r="N66" s="26" t="s">
        <v>2</v>
      </c>
      <c r="O66" s="27" t="s">
        <v>89</v>
      </c>
    </row>
    <row r="67" spans="1:15" ht="15" customHeight="1" x14ac:dyDescent="0.25">
      <c r="A67" s="7" t="s">
        <v>107</v>
      </c>
      <c r="B67" s="145" t="s">
        <v>131</v>
      </c>
      <c r="C67" s="145"/>
      <c r="D67" s="141" t="s">
        <v>53</v>
      </c>
      <c r="E67" s="147"/>
      <c r="H67" s="6"/>
      <c r="I67" s="89"/>
      <c r="J67" s="123">
        <v>0</v>
      </c>
      <c r="K67" s="119">
        <v>0</v>
      </c>
      <c r="L67" s="119">
        <v>0</v>
      </c>
      <c r="M67" s="119">
        <v>0</v>
      </c>
      <c r="N67" s="120">
        <v>0</v>
      </c>
      <c r="O67" s="33">
        <f>SUM(J67:N67)</f>
        <v>0</v>
      </c>
    </row>
    <row r="68" spans="1:15" ht="15" customHeight="1" x14ac:dyDescent="0.25">
      <c r="A68" s="7" t="s">
        <v>113</v>
      </c>
      <c r="B68" s="145" t="s">
        <v>131</v>
      </c>
      <c r="C68" s="145"/>
      <c r="D68" s="141" t="s">
        <v>53</v>
      </c>
      <c r="E68" s="147"/>
      <c r="H68" s="6"/>
      <c r="I68" s="89"/>
      <c r="J68" s="119">
        <v>0</v>
      </c>
      <c r="K68" s="119">
        <v>0</v>
      </c>
      <c r="L68" s="119">
        <v>0</v>
      </c>
      <c r="M68" s="119">
        <v>0</v>
      </c>
      <c r="N68" s="120">
        <v>0</v>
      </c>
      <c r="O68" s="33">
        <f>SUM(J68:N68)</f>
        <v>0</v>
      </c>
    </row>
    <row r="69" spans="1:15" ht="15" customHeight="1" x14ac:dyDescent="0.25">
      <c r="A69" s="7" t="s">
        <v>108</v>
      </c>
      <c r="B69" s="145" t="s">
        <v>131</v>
      </c>
      <c r="C69" s="145"/>
      <c r="D69" s="141" t="s">
        <v>53</v>
      </c>
      <c r="E69" s="147"/>
      <c r="H69" s="6"/>
      <c r="I69" s="89"/>
      <c r="J69" s="119">
        <v>0</v>
      </c>
      <c r="K69" s="119">
        <v>0</v>
      </c>
      <c r="L69" s="119">
        <v>0</v>
      </c>
      <c r="M69" s="119">
        <v>0</v>
      </c>
      <c r="N69" s="120">
        <v>0</v>
      </c>
      <c r="O69" s="33">
        <f t="shared" ref="O69:O70" si="27">SUM(J69:N69)</f>
        <v>0</v>
      </c>
    </row>
    <row r="70" spans="1:15" ht="15" customHeight="1" x14ac:dyDescent="0.25">
      <c r="A70" s="7" t="s">
        <v>109</v>
      </c>
      <c r="B70" s="145" t="s">
        <v>131</v>
      </c>
      <c r="C70" s="145"/>
      <c r="D70" s="141" t="s">
        <v>53</v>
      </c>
      <c r="E70" s="147"/>
      <c r="H70" s="6"/>
      <c r="I70" s="89"/>
      <c r="J70" s="124">
        <v>0</v>
      </c>
      <c r="K70" s="124">
        <v>0</v>
      </c>
      <c r="L70" s="124">
        <v>0</v>
      </c>
      <c r="M70" s="124">
        <v>0</v>
      </c>
      <c r="N70" s="125">
        <v>0</v>
      </c>
      <c r="O70" s="42">
        <f t="shared" si="27"/>
        <v>0</v>
      </c>
    </row>
    <row r="71" spans="1:15" ht="15" customHeight="1" thickBot="1" x14ac:dyDescent="0.3">
      <c r="B71" s="185" t="s">
        <v>60</v>
      </c>
      <c r="C71" s="185"/>
      <c r="D71" s="185"/>
      <c r="E71" s="185"/>
      <c r="F71" s="185"/>
      <c r="G71" s="185"/>
      <c r="H71" s="185"/>
      <c r="I71" s="74"/>
      <c r="J71" s="43">
        <f>SUM(J67:J70)</f>
        <v>0</v>
      </c>
      <c r="K71" s="43">
        <f t="shared" ref="K71:N71" si="28">SUM(K67:K70)</f>
        <v>0</v>
      </c>
      <c r="L71" s="43">
        <f t="shared" si="28"/>
        <v>0</v>
      </c>
      <c r="M71" s="43">
        <f t="shared" si="28"/>
        <v>0</v>
      </c>
      <c r="N71" s="43">
        <f t="shared" si="28"/>
        <v>0</v>
      </c>
      <c r="O71" s="45">
        <f>SUM(J71:N71)</f>
        <v>0</v>
      </c>
    </row>
    <row r="72" spans="1:15" ht="15" customHeight="1" x14ac:dyDescent="0.3">
      <c r="A72" s="7" t="s">
        <v>13</v>
      </c>
      <c r="B72" s="21" t="s">
        <v>54</v>
      </c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90"/>
      <c r="N72" s="90"/>
      <c r="O72" s="90"/>
    </row>
    <row r="73" spans="1:15" ht="15" customHeight="1" x14ac:dyDescent="0.25">
      <c r="B73" s="126" t="s">
        <v>114</v>
      </c>
      <c r="C73" s="90"/>
      <c r="D73" s="90"/>
      <c r="E73" s="90"/>
      <c r="F73" s="90"/>
      <c r="G73" s="90"/>
      <c r="H73" s="90"/>
      <c r="I73" s="90"/>
      <c r="J73" s="26" t="s">
        <v>6</v>
      </c>
      <c r="K73" s="26" t="s">
        <v>5</v>
      </c>
      <c r="L73" s="26" t="s">
        <v>4</v>
      </c>
      <c r="M73" s="26" t="s">
        <v>3</v>
      </c>
      <c r="N73" s="26" t="s">
        <v>2</v>
      </c>
      <c r="O73" s="27" t="s">
        <v>88</v>
      </c>
    </row>
    <row r="74" spans="1:15" ht="15" customHeight="1" x14ac:dyDescent="0.25">
      <c r="A74" s="7" t="s">
        <v>107</v>
      </c>
      <c r="B74" s="173"/>
      <c r="C74" s="174"/>
      <c r="D74" s="174"/>
      <c r="E74" s="174"/>
      <c r="F74" s="174"/>
      <c r="G74" s="174"/>
      <c r="H74" s="175"/>
      <c r="J74" s="119">
        <v>0</v>
      </c>
      <c r="K74" s="119">
        <v>0</v>
      </c>
      <c r="L74" s="119">
        <v>0</v>
      </c>
      <c r="M74" s="119">
        <v>0</v>
      </c>
      <c r="N74" s="120">
        <v>0</v>
      </c>
      <c r="O74" s="33">
        <f>SUM(J74:N74)</f>
        <v>0</v>
      </c>
    </row>
    <row r="75" spans="1:15" ht="15" customHeight="1" x14ac:dyDescent="0.25">
      <c r="A75" s="7" t="s">
        <v>113</v>
      </c>
      <c r="B75" s="176"/>
      <c r="C75" s="177"/>
      <c r="D75" s="177"/>
      <c r="E75" s="177"/>
      <c r="F75" s="177"/>
      <c r="G75" s="177"/>
      <c r="H75" s="178"/>
      <c r="J75" s="119">
        <v>0</v>
      </c>
      <c r="K75" s="119">
        <v>0</v>
      </c>
      <c r="L75" s="119">
        <v>0</v>
      </c>
      <c r="M75" s="119">
        <v>0</v>
      </c>
      <c r="N75" s="120">
        <v>0</v>
      </c>
      <c r="O75" s="33">
        <f>SUM(J75:N75)</f>
        <v>0</v>
      </c>
    </row>
    <row r="76" spans="1:15" ht="15" customHeight="1" x14ac:dyDescent="0.25">
      <c r="A76" s="7" t="s">
        <v>108</v>
      </c>
      <c r="B76" s="176"/>
      <c r="C76" s="177"/>
      <c r="D76" s="177"/>
      <c r="E76" s="177"/>
      <c r="F76" s="177"/>
      <c r="G76" s="177"/>
      <c r="H76" s="178"/>
      <c r="J76" s="119">
        <v>0</v>
      </c>
      <c r="K76" s="119">
        <v>0</v>
      </c>
      <c r="L76" s="119">
        <v>0</v>
      </c>
      <c r="M76" s="119">
        <v>0</v>
      </c>
      <c r="N76" s="120">
        <v>0</v>
      </c>
      <c r="O76" s="33">
        <f>SUM(J76:N76)</f>
        <v>0</v>
      </c>
    </row>
    <row r="77" spans="1:15" ht="15" customHeight="1" x14ac:dyDescent="0.25">
      <c r="A77" s="7" t="s">
        <v>109</v>
      </c>
      <c r="B77" s="176"/>
      <c r="C77" s="177"/>
      <c r="D77" s="177"/>
      <c r="E77" s="177"/>
      <c r="F77" s="177"/>
      <c r="G77" s="177"/>
      <c r="H77" s="178"/>
      <c r="J77" s="119">
        <v>0</v>
      </c>
      <c r="K77" s="119">
        <v>0</v>
      </c>
      <c r="L77" s="119">
        <v>0</v>
      </c>
      <c r="M77" s="119">
        <v>0</v>
      </c>
      <c r="N77" s="120">
        <v>0</v>
      </c>
      <c r="O77" s="33">
        <f t="shared" ref="O77:O79" si="29">SUM(J77:N77)</f>
        <v>0</v>
      </c>
    </row>
    <row r="78" spans="1:15" ht="15" customHeight="1" x14ac:dyDescent="0.25">
      <c r="A78" s="7" t="s">
        <v>110</v>
      </c>
      <c r="B78" s="176"/>
      <c r="C78" s="177"/>
      <c r="D78" s="177"/>
      <c r="E78" s="177"/>
      <c r="F78" s="177"/>
      <c r="G78" s="177"/>
      <c r="H78" s="178"/>
      <c r="J78" s="119">
        <v>0</v>
      </c>
      <c r="K78" s="119">
        <v>0</v>
      </c>
      <c r="L78" s="119">
        <v>0</v>
      </c>
      <c r="M78" s="119">
        <v>0</v>
      </c>
      <c r="N78" s="120">
        <v>0</v>
      </c>
      <c r="O78" s="33">
        <f t="shared" si="29"/>
        <v>0</v>
      </c>
    </row>
    <row r="79" spans="1:15" ht="15" customHeight="1" x14ac:dyDescent="0.25">
      <c r="A79" s="7" t="s">
        <v>111</v>
      </c>
      <c r="B79" s="179"/>
      <c r="C79" s="180"/>
      <c r="D79" s="180"/>
      <c r="E79" s="180"/>
      <c r="F79" s="180"/>
      <c r="G79" s="180"/>
      <c r="H79" s="181"/>
      <c r="J79" s="124">
        <v>0</v>
      </c>
      <c r="K79" s="124">
        <v>0</v>
      </c>
      <c r="L79" s="124">
        <v>0</v>
      </c>
      <c r="M79" s="124">
        <v>0</v>
      </c>
      <c r="N79" s="125">
        <v>0</v>
      </c>
      <c r="O79" s="42">
        <f t="shared" si="29"/>
        <v>0</v>
      </c>
    </row>
    <row r="80" spans="1:15" ht="15" customHeight="1" thickBot="1" x14ac:dyDescent="0.3">
      <c r="B80" s="182" t="s">
        <v>105</v>
      </c>
      <c r="C80" s="182"/>
      <c r="D80" s="182"/>
      <c r="E80" s="182"/>
      <c r="F80" s="182"/>
      <c r="G80" s="182"/>
      <c r="H80" s="182"/>
      <c r="I80" s="91"/>
      <c r="J80" s="92">
        <f>SUM(J74:J79)</f>
        <v>0</v>
      </c>
      <c r="K80" s="92">
        <f>SUM(K74:K79)</f>
        <v>0</v>
      </c>
      <c r="L80" s="92">
        <f t="shared" ref="L80:O80" si="30">SUM(L74:L79)</f>
        <v>0</v>
      </c>
      <c r="M80" s="92">
        <f t="shared" si="30"/>
        <v>0</v>
      </c>
      <c r="N80" s="93">
        <f t="shared" si="30"/>
        <v>0</v>
      </c>
      <c r="O80" s="94">
        <f t="shared" si="30"/>
        <v>0</v>
      </c>
    </row>
    <row r="81" spans="1:15" ht="15" customHeight="1" x14ac:dyDescent="0.25">
      <c r="B81" s="126" t="s">
        <v>123</v>
      </c>
      <c r="C81" s="95"/>
      <c r="D81" s="95"/>
      <c r="E81" s="95"/>
      <c r="F81" s="95"/>
      <c r="G81" s="95"/>
      <c r="H81" s="95"/>
      <c r="I81" s="95"/>
      <c r="J81" s="26" t="s">
        <v>6</v>
      </c>
      <c r="K81" s="26" t="s">
        <v>5</v>
      </c>
      <c r="L81" s="26" t="s">
        <v>4</v>
      </c>
      <c r="M81" s="26" t="s">
        <v>3</v>
      </c>
      <c r="N81" s="26" t="s">
        <v>2</v>
      </c>
      <c r="O81" s="27" t="s">
        <v>87</v>
      </c>
    </row>
    <row r="82" spans="1:15" ht="15" customHeight="1" x14ac:dyDescent="0.25">
      <c r="A82" s="7" t="s">
        <v>107</v>
      </c>
      <c r="B82" s="176"/>
      <c r="C82" s="177"/>
      <c r="D82" s="177"/>
      <c r="E82" s="177"/>
      <c r="F82" s="177"/>
      <c r="G82" s="177"/>
      <c r="H82" s="178"/>
      <c r="J82" s="119">
        <v>0</v>
      </c>
      <c r="K82" s="119">
        <v>0</v>
      </c>
      <c r="L82" s="119">
        <v>0</v>
      </c>
      <c r="M82" s="119">
        <v>0</v>
      </c>
      <c r="N82" s="120">
        <v>0</v>
      </c>
      <c r="O82" s="33">
        <f>SUM(J82:N82)</f>
        <v>0</v>
      </c>
    </row>
    <row r="83" spans="1:15" ht="15" customHeight="1" x14ac:dyDescent="0.25">
      <c r="A83" s="7" t="s">
        <v>113</v>
      </c>
      <c r="B83" s="176"/>
      <c r="C83" s="177"/>
      <c r="D83" s="177"/>
      <c r="E83" s="177"/>
      <c r="F83" s="177"/>
      <c r="G83" s="177"/>
      <c r="H83" s="178"/>
      <c r="J83" s="119">
        <v>0</v>
      </c>
      <c r="K83" s="119">
        <v>0</v>
      </c>
      <c r="L83" s="119">
        <v>0</v>
      </c>
      <c r="M83" s="119">
        <v>0</v>
      </c>
      <c r="N83" s="120">
        <v>0</v>
      </c>
      <c r="O83" s="33">
        <f>SUM(J83:N83)</f>
        <v>0</v>
      </c>
    </row>
    <row r="84" spans="1:15" ht="15" customHeight="1" x14ac:dyDescent="0.25">
      <c r="A84" s="7" t="s">
        <v>108</v>
      </c>
      <c r="B84" s="176"/>
      <c r="C84" s="177"/>
      <c r="D84" s="177"/>
      <c r="E84" s="177"/>
      <c r="F84" s="177"/>
      <c r="G84" s="177"/>
      <c r="H84" s="178"/>
      <c r="J84" s="119">
        <v>0</v>
      </c>
      <c r="K84" s="119">
        <v>0</v>
      </c>
      <c r="L84" s="119">
        <v>0</v>
      </c>
      <c r="M84" s="119">
        <v>0</v>
      </c>
      <c r="N84" s="120">
        <v>0</v>
      </c>
      <c r="O84" s="33">
        <f t="shared" ref="O84:O85" si="31">SUM(J84:N84)</f>
        <v>0</v>
      </c>
    </row>
    <row r="85" spans="1:15" ht="15" customHeight="1" x14ac:dyDescent="0.25">
      <c r="A85" s="7" t="s">
        <v>109</v>
      </c>
      <c r="B85" s="176"/>
      <c r="C85" s="177"/>
      <c r="D85" s="177"/>
      <c r="E85" s="177"/>
      <c r="F85" s="177"/>
      <c r="G85" s="177"/>
      <c r="H85" s="178"/>
      <c r="J85" s="119">
        <v>0</v>
      </c>
      <c r="K85" s="119">
        <v>0</v>
      </c>
      <c r="L85" s="119">
        <v>0</v>
      </c>
      <c r="M85" s="119">
        <v>0</v>
      </c>
      <c r="N85" s="120">
        <v>0</v>
      </c>
      <c r="O85" s="33">
        <f t="shared" si="31"/>
        <v>0</v>
      </c>
    </row>
    <row r="86" spans="1:15" ht="15" customHeight="1" x14ac:dyDescent="0.25">
      <c r="A86" s="7" t="s">
        <v>110</v>
      </c>
      <c r="B86" s="179"/>
      <c r="C86" s="180"/>
      <c r="D86" s="180"/>
      <c r="E86" s="180"/>
      <c r="F86" s="180"/>
      <c r="G86" s="180"/>
      <c r="H86" s="181"/>
      <c r="J86" s="124">
        <v>0</v>
      </c>
      <c r="K86" s="124">
        <v>0</v>
      </c>
      <c r="L86" s="124">
        <v>0</v>
      </c>
      <c r="M86" s="124">
        <v>0</v>
      </c>
      <c r="N86" s="125">
        <v>0</v>
      </c>
      <c r="O86" s="42">
        <f>SUM(J86:N86)</f>
        <v>0</v>
      </c>
    </row>
    <row r="87" spans="1:15" ht="15" customHeight="1" thickBot="1" x14ac:dyDescent="0.3">
      <c r="B87" s="183" t="s">
        <v>106</v>
      </c>
      <c r="C87" s="183"/>
      <c r="D87" s="183"/>
      <c r="E87" s="183"/>
      <c r="F87" s="183"/>
      <c r="G87" s="183"/>
      <c r="H87" s="183"/>
      <c r="I87" s="74"/>
      <c r="J87" s="43">
        <f>SUM(J82:J86)</f>
        <v>0</v>
      </c>
      <c r="K87" s="43">
        <f t="shared" ref="K87:O87" si="32">SUM(K82:K86)</f>
        <v>0</v>
      </c>
      <c r="L87" s="43">
        <f t="shared" si="32"/>
        <v>0</v>
      </c>
      <c r="M87" s="43">
        <f t="shared" si="32"/>
        <v>0</v>
      </c>
      <c r="N87" s="44">
        <f t="shared" si="32"/>
        <v>0</v>
      </c>
      <c r="O87" s="45">
        <f t="shared" si="32"/>
        <v>0</v>
      </c>
    </row>
    <row r="88" spans="1:15" ht="15" customHeight="1" thickBot="1" x14ac:dyDescent="0.3">
      <c r="B88" s="161" t="s">
        <v>135</v>
      </c>
      <c r="C88" s="161"/>
      <c r="D88" s="161"/>
      <c r="E88" s="161"/>
      <c r="F88" s="161"/>
      <c r="G88" s="161"/>
      <c r="H88" s="161"/>
      <c r="I88" s="19"/>
      <c r="J88" s="151">
        <f>J80+J87</f>
        <v>0</v>
      </c>
      <c r="K88" s="151">
        <f t="shared" ref="K88:M88" si="33">K80+K87</f>
        <v>0</v>
      </c>
      <c r="L88" s="151">
        <f t="shared" si="33"/>
        <v>0</v>
      </c>
      <c r="M88" s="151">
        <f t="shared" si="33"/>
        <v>0</v>
      </c>
      <c r="N88" s="152">
        <f t="shared" ref="N88" si="34">N80+N87</f>
        <v>0</v>
      </c>
      <c r="O88" s="150">
        <f t="shared" ref="O88" si="35">O80+O87</f>
        <v>0</v>
      </c>
    </row>
    <row r="89" spans="1:15" ht="15" customHeight="1" x14ac:dyDescent="0.25">
      <c r="B89" s="194" t="s">
        <v>145</v>
      </c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</row>
    <row r="90" spans="1:15" ht="15" customHeight="1" x14ac:dyDescent="0.3">
      <c r="A90" s="7" t="s">
        <v>12</v>
      </c>
      <c r="B90" s="85" t="s">
        <v>147</v>
      </c>
      <c r="C90" s="25"/>
      <c r="D90" s="25"/>
      <c r="E90" s="25"/>
      <c r="F90" s="25"/>
      <c r="G90" s="25"/>
      <c r="H90" s="25"/>
      <c r="I90" s="25"/>
      <c r="J90" s="26" t="s">
        <v>6</v>
      </c>
      <c r="K90" s="26" t="s">
        <v>5</v>
      </c>
      <c r="L90" s="26" t="s">
        <v>4</v>
      </c>
      <c r="M90" s="26" t="s">
        <v>3</v>
      </c>
      <c r="N90" s="26" t="s">
        <v>2</v>
      </c>
      <c r="O90" s="96" t="s">
        <v>86</v>
      </c>
    </row>
    <row r="91" spans="1:15" ht="15" customHeight="1" x14ac:dyDescent="0.25">
      <c r="A91" s="7" t="s">
        <v>107</v>
      </c>
      <c r="B91" s="162" t="s">
        <v>133</v>
      </c>
      <c r="C91" s="163"/>
      <c r="D91" s="163"/>
      <c r="E91" s="163"/>
      <c r="F91" s="163"/>
      <c r="G91" s="163"/>
      <c r="H91" s="164"/>
      <c r="J91" s="119">
        <v>0</v>
      </c>
      <c r="K91" s="119">
        <v>0</v>
      </c>
      <c r="L91" s="119">
        <v>0</v>
      </c>
      <c r="M91" s="119">
        <v>0</v>
      </c>
      <c r="N91" s="119">
        <v>0</v>
      </c>
      <c r="O91" s="33">
        <f t="shared" ref="O91:O95" si="36">SUM(J91:N91)</f>
        <v>0</v>
      </c>
    </row>
    <row r="92" spans="1:15" ht="15" customHeight="1" x14ac:dyDescent="0.25">
      <c r="A92" s="7" t="s">
        <v>113</v>
      </c>
      <c r="B92" s="162" t="s">
        <v>133</v>
      </c>
      <c r="C92" s="163"/>
      <c r="D92" s="163"/>
      <c r="E92" s="163"/>
      <c r="F92" s="163"/>
      <c r="G92" s="163"/>
      <c r="H92" s="164"/>
      <c r="J92" s="119">
        <v>0</v>
      </c>
      <c r="K92" s="119">
        <v>0</v>
      </c>
      <c r="L92" s="119">
        <v>0</v>
      </c>
      <c r="M92" s="119">
        <v>0</v>
      </c>
      <c r="N92" s="119">
        <v>0</v>
      </c>
      <c r="O92" s="33">
        <f t="shared" si="36"/>
        <v>0</v>
      </c>
    </row>
    <row r="93" spans="1:15" ht="15" customHeight="1" x14ac:dyDescent="0.25">
      <c r="A93" s="7" t="s">
        <v>108</v>
      </c>
      <c r="B93" s="162" t="s">
        <v>133</v>
      </c>
      <c r="C93" s="163"/>
      <c r="D93" s="163"/>
      <c r="E93" s="163"/>
      <c r="F93" s="163"/>
      <c r="G93" s="163"/>
      <c r="H93" s="164"/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33">
        <f t="shared" si="36"/>
        <v>0</v>
      </c>
    </row>
    <row r="94" spans="1:15" ht="15" customHeight="1" x14ac:dyDescent="0.25">
      <c r="A94" s="7" t="s">
        <v>109</v>
      </c>
      <c r="B94" s="162" t="s">
        <v>133</v>
      </c>
      <c r="C94" s="163"/>
      <c r="D94" s="163"/>
      <c r="E94" s="163"/>
      <c r="F94" s="163"/>
      <c r="G94" s="163"/>
      <c r="H94" s="164"/>
      <c r="J94" s="119">
        <v>0</v>
      </c>
      <c r="K94" s="119">
        <v>0</v>
      </c>
      <c r="L94" s="119">
        <v>0</v>
      </c>
      <c r="M94" s="119">
        <v>0</v>
      </c>
      <c r="N94" s="119">
        <v>0</v>
      </c>
      <c r="O94" s="42">
        <f t="shared" si="36"/>
        <v>0</v>
      </c>
    </row>
    <row r="95" spans="1:15" ht="15" customHeight="1" thickBot="1" x14ac:dyDescent="0.3">
      <c r="B95" s="183" t="s">
        <v>67</v>
      </c>
      <c r="C95" s="183"/>
      <c r="D95" s="183"/>
      <c r="E95" s="183"/>
      <c r="F95" s="183"/>
      <c r="G95" s="183"/>
      <c r="H95" s="183"/>
      <c r="I95" s="74"/>
      <c r="J95" s="43">
        <f>SUM(J91:J94)</f>
        <v>0</v>
      </c>
      <c r="K95" s="43">
        <f>SUM(K91:K94)</f>
        <v>0</v>
      </c>
      <c r="L95" s="43">
        <f>SUM(L91:L94)</f>
        <v>0</v>
      </c>
      <c r="M95" s="43">
        <f>SUM(M91:M94)</f>
        <v>0</v>
      </c>
      <c r="N95" s="44">
        <f>SUM(N91:N94)</f>
        <v>0</v>
      </c>
      <c r="O95" s="45">
        <f t="shared" si="36"/>
        <v>0</v>
      </c>
    </row>
    <row r="96" spans="1:15" s="77" customFormat="1" ht="15" customHeight="1" x14ac:dyDescent="0.25">
      <c r="A96" s="7"/>
      <c r="B96" s="168" t="s">
        <v>96</v>
      </c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</row>
    <row r="97" spans="1:21" s="77" customFormat="1" ht="15" customHeight="1" x14ac:dyDescent="0.25">
      <c r="A97" s="7"/>
      <c r="B97" s="168" t="s">
        <v>144</v>
      </c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</row>
    <row r="98" spans="1:21" ht="15" customHeight="1" x14ac:dyDescent="0.25">
      <c r="A98" s="7" t="s">
        <v>107</v>
      </c>
      <c r="B98" s="133" t="str">
        <f>B91</f>
        <v>Subrecipient Institution</v>
      </c>
      <c r="C98" s="169" t="s">
        <v>121</v>
      </c>
      <c r="D98" s="169"/>
      <c r="E98" s="169"/>
      <c r="F98" s="169"/>
      <c r="G98" s="169"/>
      <c r="H98" s="169"/>
      <c r="J98" s="30">
        <f>IF(J91&gt;=25000, 25000, J91)</f>
        <v>0</v>
      </c>
      <c r="K98" s="30">
        <f>IF(J99&gt;=25000, 0, (IF((K91+J99)&gt;=25000,(25000-J99),K91)))</f>
        <v>0</v>
      </c>
      <c r="L98" s="30">
        <f>IF(K99&gt;=25000, 0, (IF((L91+K99)&gt;=25000,(25000-K99),L91)))</f>
        <v>0</v>
      </c>
      <c r="M98" s="30">
        <f>IF(L99&gt;=25000, 0, (IF((M91+L99)&gt;=25000,(25000-L99),M91)))</f>
        <v>0</v>
      </c>
      <c r="N98" s="31">
        <f>IF(M99&gt;=25000, 0, (IF((N91+M99)&gt;=25000,(25000-M99),N91)))</f>
        <v>0</v>
      </c>
      <c r="O98" s="33">
        <f>SUM(J98:N98)</f>
        <v>0</v>
      </c>
    </row>
    <row r="99" spans="1:21" s="97" customFormat="1" ht="15" hidden="1" customHeight="1" x14ac:dyDescent="0.25">
      <c r="A99" s="98"/>
      <c r="B99" s="133" t="s">
        <v>11</v>
      </c>
      <c r="C99" s="134"/>
      <c r="D99" s="135" t="s">
        <v>121</v>
      </c>
      <c r="E99" s="136"/>
      <c r="F99" s="136"/>
      <c r="G99" s="137"/>
      <c r="H99" s="137"/>
      <c r="I99" s="99"/>
      <c r="J99" s="100">
        <f>J98</f>
        <v>0</v>
      </c>
      <c r="K99" s="100">
        <f>J99+K98</f>
        <v>0</v>
      </c>
      <c r="L99" s="100">
        <f>K99+L98</f>
        <v>0</v>
      </c>
      <c r="M99" s="100">
        <f>L99+M98</f>
        <v>0</v>
      </c>
      <c r="N99" s="101">
        <f>M99+N98</f>
        <v>0</v>
      </c>
      <c r="O99" s="102"/>
      <c r="Q99" s="6"/>
      <c r="R99" s="6"/>
      <c r="S99" s="6"/>
      <c r="T99" s="6"/>
      <c r="U99" s="6"/>
    </row>
    <row r="100" spans="1:21" ht="15" customHeight="1" x14ac:dyDescent="0.25">
      <c r="A100" s="7" t="s">
        <v>113</v>
      </c>
      <c r="B100" s="138" t="str">
        <f>B92</f>
        <v>Subrecipient Institution</v>
      </c>
      <c r="C100" s="169" t="s">
        <v>121</v>
      </c>
      <c r="D100" s="169"/>
      <c r="E100" s="169"/>
      <c r="F100" s="169"/>
      <c r="G100" s="169"/>
      <c r="H100" s="169"/>
      <c r="J100" s="30">
        <f>IF(J92&gt;=25000, 25000, J92)</f>
        <v>0</v>
      </c>
      <c r="K100" s="30">
        <f>IF(J101&gt;=25000, 0, (IF((K92+J101)&gt;=25000,(25000-J101),K92)))</f>
        <v>0</v>
      </c>
      <c r="L100" s="30">
        <f>IF(J101&gt;=25000, 0, (IF((L92+J101)&gt;=25000,0,L92)))</f>
        <v>0</v>
      </c>
      <c r="M100" s="30">
        <f>IF(J101&gt;=25000, 0, (IF((M92+J101)&gt;=25000,0,M92)))</f>
        <v>0</v>
      </c>
      <c r="N100" s="31">
        <f>IF(M101&gt;=25000, 0, (IF((N92+M101)&gt;=25000,(25000-M101),N92)))</f>
        <v>0</v>
      </c>
      <c r="O100" s="33">
        <f>SUM(J100:N100)</f>
        <v>0</v>
      </c>
    </row>
    <row r="101" spans="1:21" ht="15" hidden="1" customHeight="1" x14ac:dyDescent="0.25">
      <c r="B101" s="138" t="s">
        <v>11</v>
      </c>
      <c r="C101" s="134"/>
      <c r="D101" s="135" t="s">
        <v>121</v>
      </c>
      <c r="E101" s="136"/>
      <c r="F101" s="136"/>
      <c r="G101" s="137"/>
      <c r="H101" s="137"/>
      <c r="J101" s="100">
        <f>J100</f>
        <v>0</v>
      </c>
      <c r="K101" s="100">
        <f>J101+K100</f>
        <v>0</v>
      </c>
      <c r="L101" s="100">
        <f>K101+L100</f>
        <v>0</v>
      </c>
      <c r="M101" s="100">
        <f>L101+M100</f>
        <v>0</v>
      </c>
      <c r="N101" s="101">
        <f>M101+N100</f>
        <v>0</v>
      </c>
      <c r="O101" s="102"/>
    </row>
    <row r="102" spans="1:21" ht="15" customHeight="1" x14ac:dyDescent="0.25">
      <c r="A102" s="7" t="s">
        <v>108</v>
      </c>
      <c r="B102" s="138" t="str">
        <f>B93</f>
        <v>Subrecipient Institution</v>
      </c>
      <c r="C102" s="169" t="s">
        <v>121</v>
      </c>
      <c r="D102" s="169"/>
      <c r="E102" s="169"/>
      <c r="F102" s="169"/>
      <c r="G102" s="169"/>
      <c r="H102" s="169"/>
      <c r="J102" s="30">
        <f>IF(J93&gt;=25000, 25000, J93)</f>
        <v>0</v>
      </c>
      <c r="K102" s="30">
        <f>IF(J103&gt;=25000, 0, (IF((K93+J103)&gt;=25000,(25000-J103),K93)))</f>
        <v>0</v>
      </c>
      <c r="L102" s="30">
        <f>IF(K103&gt;=25000, 0, (IF((L93+K103)&gt;=25000,(25000-K103),L93)))</f>
        <v>0</v>
      </c>
      <c r="M102" s="30">
        <f>IF(L103&gt;=25000, 0, (IF((M93+L103)&gt;=25000,(25000-L103),M93)))</f>
        <v>0</v>
      </c>
      <c r="N102" s="31">
        <f>IF(M103&gt;=25000, 0, (IF((N93+M103)&gt;=25000,(25000-M103),N93)))</f>
        <v>0</v>
      </c>
      <c r="O102" s="33">
        <f>SUM(J102:N102)</f>
        <v>0</v>
      </c>
    </row>
    <row r="103" spans="1:21" ht="15" hidden="1" customHeight="1" x14ac:dyDescent="0.25">
      <c r="B103" s="138" t="s">
        <v>11</v>
      </c>
      <c r="C103" s="134"/>
      <c r="D103" s="135" t="s">
        <v>121</v>
      </c>
      <c r="E103" s="136"/>
      <c r="F103" s="136"/>
      <c r="G103" s="137"/>
      <c r="H103" s="137"/>
      <c r="J103" s="103">
        <f>J102</f>
        <v>0</v>
      </c>
      <c r="K103" s="103">
        <f>J103+K102</f>
        <v>0</v>
      </c>
      <c r="L103" s="103">
        <f>K103+L102</f>
        <v>0</v>
      </c>
      <c r="M103" s="103">
        <f>L103+M102</f>
        <v>0</v>
      </c>
      <c r="N103" s="104">
        <f>M103+N102</f>
        <v>0</v>
      </c>
      <c r="O103" s="102"/>
    </row>
    <row r="104" spans="1:21" ht="15" customHeight="1" x14ac:dyDescent="0.25">
      <c r="A104" s="7" t="s">
        <v>109</v>
      </c>
      <c r="B104" s="138" t="str">
        <f>B94</f>
        <v>Subrecipient Institution</v>
      </c>
      <c r="C104" s="169" t="s">
        <v>121</v>
      </c>
      <c r="D104" s="169"/>
      <c r="E104" s="169"/>
      <c r="F104" s="169"/>
      <c r="G104" s="169"/>
      <c r="H104" s="169"/>
      <c r="J104" s="30">
        <f>IF(J94&gt;=25000, 25000, J94)</f>
        <v>0</v>
      </c>
      <c r="K104" s="30">
        <f>IF(J105&gt;=25000, 0, (IF((K94+J105)&gt;=25000,(25000-J105),K94)))</f>
        <v>0</v>
      </c>
      <c r="L104" s="30">
        <f>IF(K105&gt;=25000, 0, (IF((L94+K105)&gt;=25000,(25000-K105),L94)))</f>
        <v>0</v>
      </c>
      <c r="M104" s="30">
        <f>IF(L105&gt;=25000, 0, (IF((M94+L105)&gt;=25000,(25000-L105),M94)))</f>
        <v>0</v>
      </c>
      <c r="N104" s="31">
        <f>IF(M105&gt;=25000, 0, (IF((N94+M105)&gt;=25000,(25000-M105),N94)))</f>
        <v>0</v>
      </c>
      <c r="O104" s="33">
        <f t="shared" ref="O104" si="37">SUM(J104:N104)</f>
        <v>0</v>
      </c>
    </row>
    <row r="105" spans="1:21" ht="15" hidden="1" customHeight="1" x14ac:dyDescent="0.25">
      <c r="B105" s="138" t="s">
        <v>11</v>
      </c>
      <c r="C105" s="134"/>
      <c r="D105" s="135" t="s">
        <v>121</v>
      </c>
      <c r="E105" s="136"/>
      <c r="F105" s="136"/>
      <c r="G105" s="137"/>
      <c r="H105" s="137"/>
      <c r="J105" s="100">
        <f t="shared" ref="J105" si="38">J104</f>
        <v>0</v>
      </c>
      <c r="K105" s="100">
        <f t="shared" ref="K105:N105" si="39">J105+K104</f>
        <v>0</v>
      </c>
      <c r="L105" s="100">
        <f t="shared" si="39"/>
        <v>0</v>
      </c>
      <c r="M105" s="100">
        <f t="shared" si="39"/>
        <v>0</v>
      </c>
      <c r="N105" s="101">
        <f t="shared" si="39"/>
        <v>0</v>
      </c>
      <c r="O105" s="102"/>
    </row>
    <row r="106" spans="1:21" ht="15" customHeight="1" thickBot="1" x14ac:dyDescent="0.3">
      <c r="B106" s="183" t="s">
        <v>68</v>
      </c>
      <c r="C106" s="183"/>
      <c r="D106" s="183"/>
      <c r="E106" s="183"/>
      <c r="F106" s="183"/>
      <c r="G106" s="183"/>
      <c r="H106" s="183"/>
      <c r="I106" s="74"/>
      <c r="J106" s="43">
        <f>J98+J100+J102+J104</f>
        <v>0</v>
      </c>
      <c r="K106" s="43">
        <f>K98+K100+K102+K104</f>
        <v>0</v>
      </c>
      <c r="L106" s="43">
        <f>L98+L100+L102+L104</f>
        <v>0</v>
      </c>
      <c r="M106" s="43">
        <f>M98+M100+M102+M104</f>
        <v>0</v>
      </c>
      <c r="N106" s="43">
        <f>N98+N100+N102+N104</f>
        <v>0</v>
      </c>
      <c r="O106" s="45">
        <f>SUM(J106:N106)</f>
        <v>0</v>
      </c>
    </row>
    <row r="107" spans="1:21" ht="15" customHeight="1" thickBot="1" x14ac:dyDescent="0.3">
      <c r="A107" s="105" t="s">
        <v>10</v>
      </c>
      <c r="B107" s="192" t="s">
        <v>69</v>
      </c>
      <c r="C107" s="192"/>
      <c r="D107" s="192"/>
      <c r="E107" s="192"/>
      <c r="F107" s="192"/>
      <c r="G107" s="192"/>
      <c r="H107" s="192"/>
      <c r="I107" s="19"/>
      <c r="J107" s="43">
        <f t="shared" ref="J107:O107" si="40">(J58+J71+J80+J106)</f>
        <v>0</v>
      </c>
      <c r="K107" s="43">
        <f t="shared" si="40"/>
        <v>0</v>
      </c>
      <c r="L107" s="43">
        <f t="shared" si="40"/>
        <v>0</v>
      </c>
      <c r="M107" s="43">
        <f t="shared" si="40"/>
        <v>0</v>
      </c>
      <c r="N107" s="44">
        <f t="shared" si="40"/>
        <v>0</v>
      </c>
      <c r="O107" s="61">
        <f t="shared" si="40"/>
        <v>0</v>
      </c>
    </row>
    <row r="108" spans="1:21" ht="15" customHeight="1" thickBot="1" x14ac:dyDescent="0.3">
      <c r="A108" s="7" t="s">
        <v>9</v>
      </c>
      <c r="B108" s="183" t="s">
        <v>70</v>
      </c>
      <c r="C108" s="183"/>
      <c r="D108" s="183"/>
      <c r="E108" s="183"/>
      <c r="F108" s="183"/>
      <c r="G108" s="183"/>
      <c r="H108" s="183"/>
      <c r="I108" s="74"/>
      <c r="J108" s="43">
        <f t="shared" ref="J108:O108" si="41">J95+J87+J80+J71+J65+J58</f>
        <v>0</v>
      </c>
      <c r="K108" s="43">
        <f t="shared" si="41"/>
        <v>0</v>
      </c>
      <c r="L108" s="43">
        <f t="shared" si="41"/>
        <v>0</v>
      </c>
      <c r="M108" s="43">
        <f t="shared" si="41"/>
        <v>0</v>
      </c>
      <c r="N108" s="44">
        <f t="shared" si="41"/>
        <v>0</v>
      </c>
      <c r="O108" s="45">
        <f t="shared" si="41"/>
        <v>0</v>
      </c>
      <c r="Q108" s="165" t="s">
        <v>31</v>
      </c>
      <c r="R108" s="166"/>
      <c r="S108" s="166"/>
      <c r="T108" s="167"/>
    </row>
    <row r="109" spans="1:21" ht="15" customHeight="1" x14ac:dyDescent="0.25">
      <c r="B109" s="194" t="s">
        <v>142</v>
      </c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Q109" s="165" t="s">
        <v>128</v>
      </c>
      <c r="R109" s="166"/>
      <c r="S109" s="166" t="s">
        <v>129</v>
      </c>
      <c r="T109" s="167"/>
    </row>
    <row r="110" spans="1:21" ht="15" customHeight="1" x14ac:dyDescent="0.25">
      <c r="B110" s="189" t="s">
        <v>72</v>
      </c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Q110" s="142" t="s">
        <v>35</v>
      </c>
      <c r="R110" s="142"/>
      <c r="S110" s="110">
        <v>8.6957000000000007E-2</v>
      </c>
      <c r="T110" s="107" t="s">
        <v>36</v>
      </c>
    </row>
    <row r="111" spans="1:21" ht="15" customHeight="1" x14ac:dyDescent="0.3">
      <c r="A111" s="7" t="s">
        <v>8</v>
      </c>
      <c r="B111" s="190" t="s">
        <v>104</v>
      </c>
      <c r="C111" s="190"/>
      <c r="D111" s="190"/>
      <c r="E111" s="190"/>
      <c r="F111" s="190"/>
      <c r="G111" s="190"/>
      <c r="H111" s="190"/>
      <c r="I111" s="19"/>
      <c r="J111" s="19"/>
      <c r="K111" s="19"/>
      <c r="L111" s="19"/>
      <c r="M111" s="19"/>
      <c r="N111" s="19"/>
      <c r="O111" s="19"/>
      <c r="Q111" s="142" t="s">
        <v>37</v>
      </c>
      <c r="R111" s="142"/>
      <c r="S111" s="110">
        <v>0.111111</v>
      </c>
      <c r="T111" s="107" t="s">
        <v>36</v>
      </c>
    </row>
    <row r="112" spans="1:21" ht="15" customHeight="1" x14ac:dyDescent="0.25">
      <c r="B112" s="108"/>
      <c r="C112" s="109"/>
      <c r="D112" s="19"/>
      <c r="E112" s="19"/>
      <c r="F112" s="19"/>
      <c r="G112" s="19"/>
      <c r="H112" s="19"/>
      <c r="I112" s="19"/>
      <c r="J112" s="26" t="s">
        <v>6</v>
      </c>
      <c r="K112" s="26" t="s">
        <v>5</v>
      </c>
      <c r="L112" s="26" t="s">
        <v>4</v>
      </c>
      <c r="M112" s="26" t="s">
        <v>3</v>
      </c>
      <c r="N112" s="26" t="s">
        <v>2</v>
      </c>
      <c r="O112" s="153" t="s">
        <v>85</v>
      </c>
      <c r="Q112" s="142" t="s">
        <v>39</v>
      </c>
      <c r="R112" s="142"/>
      <c r="S112" s="110">
        <v>0.17647099999999999</v>
      </c>
      <c r="T112" s="107" t="s">
        <v>36</v>
      </c>
    </row>
    <row r="113" spans="1:20" ht="15" customHeight="1" x14ac:dyDescent="0.25">
      <c r="B113" s="215" t="s">
        <v>28</v>
      </c>
      <c r="C113" s="215"/>
      <c r="D113" s="215"/>
      <c r="E113" s="216">
        <v>0.4</v>
      </c>
      <c r="F113" s="217"/>
      <c r="G113" s="106"/>
      <c r="H113" s="106"/>
      <c r="I113" s="106"/>
      <c r="J113" s="155">
        <f t="shared" ref="J113:O114" si="42">$E113*J107</f>
        <v>0</v>
      </c>
      <c r="K113" s="155">
        <f t="shared" si="42"/>
        <v>0</v>
      </c>
      <c r="L113" s="155">
        <f t="shared" si="42"/>
        <v>0</v>
      </c>
      <c r="M113" s="155">
        <f t="shared" si="42"/>
        <v>0</v>
      </c>
      <c r="N113" s="156">
        <f t="shared" si="42"/>
        <v>0</v>
      </c>
      <c r="O113" s="157">
        <f t="shared" si="42"/>
        <v>0</v>
      </c>
      <c r="Q113" s="142" t="s">
        <v>41</v>
      </c>
      <c r="R113" s="142"/>
      <c r="S113" s="110">
        <v>0.282051</v>
      </c>
      <c r="T113" s="107" t="s">
        <v>36</v>
      </c>
    </row>
    <row r="114" spans="1:20" ht="15" customHeight="1" x14ac:dyDescent="0.25">
      <c r="B114" s="215" t="s">
        <v>29</v>
      </c>
      <c r="C114" s="215"/>
      <c r="D114" s="215"/>
      <c r="E114" s="216">
        <v>0</v>
      </c>
      <c r="F114" s="217"/>
      <c r="G114" s="106"/>
      <c r="H114" s="106"/>
      <c r="I114" s="106"/>
      <c r="J114" s="155">
        <f t="shared" si="42"/>
        <v>0</v>
      </c>
      <c r="K114" s="155">
        <f t="shared" si="42"/>
        <v>0</v>
      </c>
      <c r="L114" s="155">
        <f t="shared" si="42"/>
        <v>0</v>
      </c>
      <c r="M114" s="155">
        <f t="shared" si="42"/>
        <v>0</v>
      </c>
      <c r="N114" s="156">
        <f t="shared" si="42"/>
        <v>0</v>
      </c>
      <c r="O114" s="157">
        <f t="shared" si="42"/>
        <v>0</v>
      </c>
      <c r="Q114" s="143" t="s">
        <v>127</v>
      </c>
      <c r="R114" s="144"/>
      <c r="S114" s="110">
        <v>0.42857099999999998</v>
      </c>
      <c r="T114" s="107" t="s">
        <v>36</v>
      </c>
    </row>
    <row r="115" spans="1:20" ht="15" customHeight="1" thickBot="1" x14ac:dyDescent="0.3">
      <c r="C115" s="87"/>
      <c r="J115" s="111" t="s">
        <v>6</v>
      </c>
      <c r="K115" s="111" t="s">
        <v>5</v>
      </c>
      <c r="L115" s="111" t="s">
        <v>4</v>
      </c>
      <c r="M115" s="111" t="s">
        <v>3</v>
      </c>
      <c r="N115" s="111" t="s">
        <v>2</v>
      </c>
      <c r="O115" s="154" t="s">
        <v>74</v>
      </c>
      <c r="Q115" s="170" t="s">
        <v>130</v>
      </c>
      <c r="R115" s="171"/>
      <c r="S115" s="171"/>
      <c r="T115" s="172"/>
    </row>
    <row r="116" spans="1:20" ht="15" customHeight="1" thickBot="1" x14ac:dyDescent="0.3">
      <c r="A116" s="7" t="s">
        <v>7</v>
      </c>
      <c r="B116" s="218" t="s">
        <v>59</v>
      </c>
      <c r="C116" s="218"/>
      <c r="D116" s="218"/>
      <c r="E116" s="218"/>
      <c r="F116" s="218"/>
      <c r="G116" s="218"/>
      <c r="H116" s="218"/>
      <c r="I116" s="19"/>
      <c r="J116" s="59">
        <f>(J108+J113+J114)</f>
        <v>0</v>
      </c>
      <c r="K116" s="59">
        <f t="shared" ref="K116:N116" si="43">(K108+K113+K114)</f>
        <v>0</v>
      </c>
      <c r="L116" s="59">
        <f t="shared" si="43"/>
        <v>0</v>
      </c>
      <c r="M116" s="59">
        <f t="shared" si="43"/>
        <v>0</v>
      </c>
      <c r="N116" s="59">
        <f t="shared" si="43"/>
        <v>0</v>
      </c>
      <c r="O116" s="61">
        <f>(O108+O113+O114)</f>
        <v>0</v>
      </c>
    </row>
    <row r="117" spans="1:20" ht="15" customHeight="1" x14ac:dyDescent="0.25">
      <c r="J117" s="88"/>
      <c r="K117" s="88"/>
      <c r="L117" s="88"/>
      <c r="M117" s="88"/>
      <c r="N117" s="88"/>
      <c r="O117" s="88"/>
    </row>
    <row r="118" spans="1:20" ht="15" customHeight="1" x14ac:dyDescent="0.25">
      <c r="J118" s="88"/>
      <c r="K118" s="88"/>
      <c r="L118" s="88"/>
      <c r="M118" s="88"/>
      <c r="N118" s="88"/>
      <c r="O118" s="88"/>
    </row>
    <row r="119" spans="1:20" ht="15" customHeight="1" x14ac:dyDescent="0.25">
      <c r="B119" s="114"/>
      <c r="J119" s="88"/>
      <c r="K119" s="88"/>
      <c r="L119" s="88"/>
      <c r="M119" s="214"/>
      <c r="N119" s="214"/>
      <c r="O119" s="88"/>
    </row>
    <row r="120" spans="1:20" ht="15" customHeight="1" x14ac:dyDescent="0.25">
      <c r="B120" s="114"/>
      <c r="J120" s="88"/>
      <c r="K120" s="88"/>
      <c r="L120" s="88"/>
      <c r="M120" s="213"/>
      <c r="N120" s="213"/>
      <c r="O120" s="88"/>
    </row>
    <row r="121" spans="1:20" ht="15" customHeight="1" x14ac:dyDescent="0.25">
      <c r="H121" s="64" t="s">
        <v>0</v>
      </c>
      <c r="J121" s="88"/>
      <c r="K121" s="88"/>
      <c r="L121" s="88"/>
      <c r="M121" s="213"/>
      <c r="N121" s="213"/>
      <c r="O121" s="88"/>
    </row>
    <row r="122" spans="1:20" ht="15" customHeight="1" x14ac:dyDescent="0.25">
      <c r="J122" s="88"/>
      <c r="K122" s="88"/>
      <c r="L122" s="115"/>
      <c r="M122" s="213"/>
      <c r="N122" s="213"/>
      <c r="O122" s="115"/>
    </row>
    <row r="123" spans="1:20" ht="15" customHeight="1" x14ac:dyDescent="0.25">
      <c r="H123" s="116"/>
      <c r="I123" s="116"/>
      <c r="J123" s="88"/>
      <c r="K123" s="88"/>
      <c r="L123" s="88"/>
    </row>
    <row r="124" spans="1:20" ht="15" customHeight="1" x14ac:dyDescent="0.25">
      <c r="H124" s="116"/>
      <c r="I124" s="116"/>
      <c r="J124" s="88"/>
      <c r="K124" s="88"/>
      <c r="L124" s="88"/>
    </row>
    <row r="125" spans="1:20" ht="15" customHeight="1" x14ac:dyDescent="0.25">
      <c r="H125" s="116"/>
      <c r="I125" s="116"/>
      <c r="J125" s="88"/>
      <c r="K125" s="88"/>
      <c r="L125" s="88"/>
    </row>
    <row r="126" spans="1:20" ht="15" customHeight="1" x14ac:dyDescent="0.25">
      <c r="H126" s="116"/>
      <c r="I126" s="116"/>
      <c r="J126" s="88"/>
      <c r="K126" s="88"/>
      <c r="L126" s="88"/>
    </row>
    <row r="127" spans="1:20" ht="15" customHeight="1" x14ac:dyDescent="0.25">
      <c r="H127" s="116"/>
      <c r="I127" s="116"/>
      <c r="J127" s="88"/>
      <c r="K127" s="88"/>
      <c r="L127" s="88"/>
    </row>
    <row r="128" spans="1:20" ht="15" customHeight="1" x14ac:dyDescent="0.25">
      <c r="H128" s="116"/>
      <c r="I128" s="116"/>
      <c r="J128" s="88"/>
      <c r="K128" s="88"/>
      <c r="L128" s="88"/>
    </row>
    <row r="129" spans="8:12" ht="15" customHeight="1" x14ac:dyDescent="0.25">
      <c r="H129" s="116"/>
      <c r="I129" s="116"/>
      <c r="J129" s="88"/>
      <c r="K129" s="88"/>
      <c r="L129" s="88"/>
    </row>
    <row r="130" spans="8:12" ht="15" customHeight="1" x14ac:dyDescent="0.25">
      <c r="H130" s="116"/>
      <c r="I130" s="116"/>
      <c r="J130" s="88"/>
      <c r="K130" s="88"/>
      <c r="L130" s="88"/>
    </row>
    <row r="131" spans="8:12" ht="15" customHeight="1" x14ac:dyDescent="0.25">
      <c r="H131" s="116"/>
      <c r="I131" s="116"/>
      <c r="J131" s="88"/>
      <c r="K131" s="88"/>
      <c r="L131" s="88"/>
    </row>
    <row r="132" spans="8:12" ht="15" customHeight="1" x14ac:dyDescent="0.25">
      <c r="H132" s="116"/>
      <c r="I132" s="116"/>
      <c r="J132" s="88"/>
      <c r="K132" s="88"/>
      <c r="L132" s="88"/>
    </row>
    <row r="133" spans="8:12" ht="15" customHeight="1" x14ac:dyDescent="0.25">
      <c r="H133" s="116"/>
      <c r="I133" s="116"/>
      <c r="J133" s="88"/>
      <c r="K133" s="88"/>
      <c r="L133" s="88"/>
    </row>
    <row r="134" spans="8:12" ht="15" customHeight="1" x14ac:dyDescent="0.25">
      <c r="H134" s="116"/>
      <c r="I134" s="116"/>
      <c r="J134" s="88"/>
      <c r="K134" s="88"/>
      <c r="L134" s="88"/>
    </row>
    <row r="135" spans="8:12" ht="15" customHeight="1" x14ac:dyDescent="0.25">
      <c r="H135" s="116"/>
      <c r="I135" s="116"/>
      <c r="J135" s="88"/>
      <c r="K135" s="88"/>
      <c r="L135" s="88"/>
    </row>
    <row r="136" spans="8:12" ht="15" customHeight="1" x14ac:dyDescent="0.25">
      <c r="H136" s="116"/>
      <c r="I136" s="116"/>
      <c r="J136" s="88"/>
      <c r="K136" s="88"/>
      <c r="L136" s="88"/>
    </row>
    <row r="137" spans="8:12" ht="15" customHeight="1" x14ac:dyDescent="0.25">
      <c r="H137" s="116"/>
      <c r="I137" s="116"/>
      <c r="J137" s="88"/>
      <c r="K137" s="88"/>
      <c r="L137" s="88"/>
    </row>
    <row r="138" spans="8:12" ht="15" customHeight="1" x14ac:dyDescent="0.25">
      <c r="H138" s="116"/>
      <c r="I138" s="116"/>
      <c r="J138" s="88"/>
      <c r="K138" s="88"/>
      <c r="L138" s="88"/>
    </row>
    <row r="139" spans="8:12" ht="15" customHeight="1" x14ac:dyDescent="0.25">
      <c r="H139" s="116"/>
      <c r="I139" s="116"/>
      <c r="J139" s="88"/>
      <c r="K139" s="88"/>
      <c r="L139" s="88"/>
    </row>
    <row r="140" spans="8:12" ht="15" customHeight="1" x14ac:dyDescent="0.25">
      <c r="H140" s="116"/>
      <c r="I140" s="116"/>
      <c r="J140" s="88"/>
      <c r="K140" s="88"/>
      <c r="L140" s="88"/>
    </row>
    <row r="141" spans="8:12" ht="15" customHeight="1" x14ac:dyDescent="0.25">
      <c r="H141" s="116"/>
      <c r="I141" s="116"/>
      <c r="J141" s="88"/>
      <c r="K141" s="88"/>
      <c r="L141" s="88"/>
    </row>
    <row r="142" spans="8:12" ht="15" customHeight="1" x14ac:dyDescent="0.25">
      <c r="H142" s="116"/>
      <c r="I142" s="116"/>
      <c r="J142" s="88"/>
      <c r="K142" s="88"/>
      <c r="L142" s="88"/>
    </row>
    <row r="143" spans="8:12" ht="15" customHeight="1" x14ac:dyDescent="0.25">
      <c r="H143" s="116"/>
      <c r="I143" s="116"/>
      <c r="J143" s="88"/>
      <c r="K143" s="88"/>
      <c r="L143" s="88"/>
    </row>
    <row r="144" spans="8:12" ht="15" customHeight="1" x14ac:dyDescent="0.25">
      <c r="H144" s="116"/>
      <c r="I144" s="116"/>
      <c r="J144" s="88"/>
      <c r="K144" s="88"/>
      <c r="L144" s="88"/>
    </row>
    <row r="145" spans="8:12" ht="15" customHeight="1" x14ac:dyDescent="0.25">
      <c r="H145" s="116"/>
      <c r="I145" s="116"/>
      <c r="J145" s="88"/>
      <c r="K145" s="88"/>
      <c r="L145" s="88"/>
    </row>
    <row r="146" spans="8:12" ht="15" customHeight="1" x14ac:dyDescent="0.25">
      <c r="H146" s="116"/>
      <c r="I146" s="116"/>
      <c r="J146" s="88"/>
      <c r="K146" s="88"/>
      <c r="L146" s="88"/>
    </row>
    <row r="147" spans="8:12" ht="15" customHeight="1" x14ac:dyDescent="0.25">
      <c r="H147" s="116"/>
      <c r="I147" s="116"/>
      <c r="J147" s="88"/>
      <c r="K147" s="88"/>
      <c r="L147" s="88"/>
    </row>
    <row r="148" spans="8:12" ht="15" customHeight="1" x14ac:dyDescent="0.25">
      <c r="H148" s="116"/>
      <c r="I148" s="116"/>
      <c r="J148" s="88"/>
      <c r="K148" s="88"/>
      <c r="L148" s="88"/>
    </row>
    <row r="149" spans="8:12" ht="15" customHeight="1" x14ac:dyDescent="0.25">
      <c r="H149" s="116"/>
      <c r="I149" s="116"/>
      <c r="J149" s="88"/>
      <c r="K149" s="88"/>
      <c r="L149" s="88"/>
    </row>
    <row r="150" spans="8:12" ht="15" customHeight="1" x14ac:dyDescent="0.25">
      <c r="H150" s="116"/>
      <c r="I150" s="116"/>
      <c r="J150" s="88"/>
      <c r="K150" s="88"/>
      <c r="L150" s="88"/>
    </row>
    <row r="151" spans="8:12" ht="15" customHeight="1" x14ac:dyDescent="0.25">
      <c r="H151" s="116"/>
      <c r="I151" s="116"/>
      <c r="J151" s="88"/>
      <c r="K151" s="88"/>
      <c r="L151" s="88"/>
    </row>
    <row r="152" spans="8:12" ht="15" customHeight="1" x14ac:dyDescent="0.25">
      <c r="H152" s="116"/>
      <c r="I152" s="116"/>
      <c r="J152" s="88"/>
      <c r="K152" s="88"/>
      <c r="L152" s="88"/>
    </row>
    <row r="153" spans="8:12" ht="15" customHeight="1" x14ac:dyDescent="0.25">
      <c r="H153" s="116"/>
      <c r="I153" s="116"/>
      <c r="J153" s="88"/>
      <c r="K153" s="88"/>
      <c r="L153" s="88"/>
    </row>
    <row r="154" spans="8:12" ht="15" customHeight="1" x14ac:dyDescent="0.25">
      <c r="H154" s="116"/>
      <c r="I154" s="116"/>
      <c r="J154" s="88"/>
      <c r="K154" s="88"/>
      <c r="L154" s="88"/>
    </row>
  </sheetData>
  <sheetProtection formatColumns="0"/>
  <mergeCells count="93">
    <mergeCell ref="Q46:T46"/>
    <mergeCell ref="Q108:T108"/>
    <mergeCell ref="Q27:S27"/>
    <mergeCell ref="Q55:T56"/>
    <mergeCell ref="Q31:R31"/>
    <mergeCell ref="Q47:S47"/>
    <mergeCell ref="Q48:S48"/>
    <mergeCell ref="Q49:S49"/>
    <mergeCell ref="Q50:S50"/>
    <mergeCell ref="Q51:S51"/>
    <mergeCell ref="Q52:S52"/>
    <mergeCell ref="Q53:S53"/>
    <mergeCell ref="Q54:S54"/>
    <mergeCell ref="M120:N122"/>
    <mergeCell ref="M119:N119"/>
    <mergeCell ref="B113:D113"/>
    <mergeCell ref="B114:D114"/>
    <mergeCell ref="E114:F114"/>
    <mergeCell ref="E113:F113"/>
    <mergeCell ref="B116:H116"/>
    <mergeCell ref="T12:U12"/>
    <mergeCell ref="R19:S19"/>
    <mergeCell ref="C6:E6"/>
    <mergeCell ref="G6:J6"/>
    <mergeCell ref="Q12:R12"/>
    <mergeCell ref="Q16:R16"/>
    <mergeCell ref="Q11:U11"/>
    <mergeCell ref="B7:O7"/>
    <mergeCell ref="B8:O8"/>
    <mergeCell ref="C9:H9"/>
    <mergeCell ref="A1:O1"/>
    <mergeCell ref="L3:M3"/>
    <mergeCell ref="N3:O3"/>
    <mergeCell ref="C4:J4"/>
    <mergeCell ref="C5:J5"/>
    <mergeCell ref="L2:M2"/>
    <mergeCell ref="N4:O4"/>
    <mergeCell ref="L4:M4"/>
    <mergeCell ref="B21:O21"/>
    <mergeCell ref="B20:H20"/>
    <mergeCell ref="B111:H111"/>
    <mergeCell ref="C2:J2"/>
    <mergeCell ref="C3:J3"/>
    <mergeCell ref="B28:O28"/>
    <mergeCell ref="B106:H106"/>
    <mergeCell ref="B107:H107"/>
    <mergeCell ref="B108:H108"/>
    <mergeCell ref="B62:H62"/>
    <mergeCell ref="B60:O60"/>
    <mergeCell ref="B59:O59"/>
    <mergeCell ref="C72:L72"/>
    <mergeCell ref="B110:O110"/>
    <mergeCell ref="B89:O89"/>
    <mergeCell ref="B109:O109"/>
    <mergeCell ref="B26:H26"/>
    <mergeCell ref="B27:H27"/>
    <mergeCell ref="B42:H42"/>
    <mergeCell ref="B65:H65"/>
    <mergeCell ref="B71:H71"/>
    <mergeCell ref="B57:H57"/>
    <mergeCell ref="B63:H63"/>
    <mergeCell ref="B64:H64"/>
    <mergeCell ref="B56:H56"/>
    <mergeCell ref="B58:H58"/>
    <mergeCell ref="B43:O43"/>
    <mergeCell ref="Q115:T115"/>
    <mergeCell ref="B74:H74"/>
    <mergeCell ref="B75:H75"/>
    <mergeCell ref="B76:H76"/>
    <mergeCell ref="B77:H77"/>
    <mergeCell ref="B78:H78"/>
    <mergeCell ref="B79:H79"/>
    <mergeCell ref="B82:H82"/>
    <mergeCell ref="B83:H83"/>
    <mergeCell ref="B84:H84"/>
    <mergeCell ref="B85:H85"/>
    <mergeCell ref="B86:H86"/>
    <mergeCell ref="B80:H80"/>
    <mergeCell ref="B87:H87"/>
    <mergeCell ref="B95:H95"/>
    <mergeCell ref="B91:H91"/>
    <mergeCell ref="S109:T109"/>
    <mergeCell ref="B96:O96"/>
    <mergeCell ref="B97:O97"/>
    <mergeCell ref="C98:H98"/>
    <mergeCell ref="C100:H100"/>
    <mergeCell ref="C104:H104"/>
    <mergeCell ref="C102:H102"/>
    <mergeCell ref="B88:H88"/>
    <mergeCell ref="B92:H92"/>
    <mergeCell ref="B93:H93"/>
    <mergeCell ref="B94:H94"/>
    <mergeCell ref="Q109:R109"/>
  </mergeCells>
  <dataValidations count="1">
    <dataValidation type="list" allowBlank="1" showInputMessage="1" showErrorMessage="1" sqref="D67:D70" xr:uid="{1FC37F4C-98B5-4BB6-928E-4595A1DC9B59}">
      <formula1>"Select One, Domestic, Foreign"</formula1>
    </dataValidation>
  </dataValidations>
  <printOptions horizontalCentered="1" verticalCentered="1"/>
  <pageMargins left="0.25" right="0.25" top="0.75" bottom="0.75" header="0.3" footer="0.3"/>
  <pageSetup scale="58" fitToHeight="0" orientation="landscape" r:id="rId1"/>
  <headerFooter alignWithMargins="0">
    <oddFooter>&amp;LORGS&amp;R&amp;D</oddFooter>
  </headerFooter>
  <ignoredErrors>
    <ignoredError sqref="L39:M39 K39 K103:N103" formula="1"/>
    <ignoredError sqref="R14 R18 U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N2" sqref="N1:N2"/>
    </sheetView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Simple Budget - No Cost Share</vt:lpstr>
      <vt:lpstr>Calculating person months</vt:lpstr>
      <vt:lpstr>'Simple Budget - No Cost Share'!Print_Area</vt:lpstr>
    </vt:vector>
  </TitlesOfParts>
  <Company>Texas A&amp;M University--Kingsville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D Allred</dc:creator>
  <cp:lastModifiedBy>User</cp:lastModifiedBy>
  <cp:lastPrinted>2024-02-16T21:43:55Z</cp:lastPrinted>
  <dcterms:created xsi:type="dcterms:W3CDTF">2016-10-03T16:39:53Z</dcterms:created>
  <dcterms:modified xsi:type="dcterms:W3CDTF">2026-01-28T16:50:25Z</dcterms:modified>
</cp:coreProperties>
</file>